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Inreco\60 Lanškroun - gymnázium\Rozpočet\"/>
    </mc:Choice>
  </mc:AlternateContent>
  <bookViews>
    <workbookView xWindow="0" yWindow="0" windowWidth="19200" windowHeight="10995"/>
  </bookViews>
  <sheets>
    <sheet name="Rekapitulace stavby" sheetId="1" r:id="rId1"/>
    <sheet name="D.1.1. - Architektonicko ..." sheetId="2" r:id="rId2"/>
    <sheet name="D.1.4.5 - Vnější ochrana ..." sheetId="3" r:id="rId3"/>
    <sheet name="D.1.4.5 Rekapitulace" sheetId="7" r:id="rId4"/>
    <sheet name="D.1.4.5 Rozpočet" sheetId="8" r:id="rId5"/>
    <sheet name="D.1.4.5 Parametry" sheetId="9" r:id="rId6"/>
    <sheet name="VRN - Vedlejší rozpočtové..." sheetId="4" r:id="rId7"/>
    <sheet name="Seznam figur" sheetId="5" r:id="rId8"/>
    <sheet name="Pokyny pro vyplnění" sheetId="6" r:id="rId9"/>
  </sheets>
  <definedNames>
    <definedName name="_xlnm._FilterDatabase" localSheetId="1" hidden="1">'D.1.1. - Architektonicko ...'!$C$100:$K$1887</definedName>
    <definedName name="_xlnm._FilterDatabase" localSheetId="2" hidden="1">'D.1.4.5 - Vnější ochrana ...'!$C$79:$K$82</definedName>
    <definedName name="_xlnm._FilterDatabase" localSheetId="6" hidden="1">'VRN - Vedlejší rozpočtové...'!$C$83:$K$107</definedName>
    <definedName name="_xlnm.Print_Titles" localSheetId="1">'D.1.1. - Architektonicko ...'!$100:$100</definedName>
    <definedName name="_xlnm.Print_Titles" localSheetId="2">'D.1.4.5 - Vnější ochrana ...'!$79:$79</definedName>
    <definedName name="_xlnm.Print_Titles" localSheetId="0">'Rekapitulace stavby'!$52:$52</definedName>
    <definedName name="_xlnm.Print_Titles" localSheetId="7">'Seznam figur'!$9:$9</definedName>
    <definedName name="_xlnm.Print_Titles" localSheetId="6">'VRN - Vedlejší rozpočtové...'!$83:$83</definedName>
    <definedName name="_xlnm.Print_Area" localSheetId="1">'D.1.1. - Architektonicko ...'!$C$4:$J$39,'D.1.1. - Architektonicko ...'!$C$45:$J$82,'D.1.1. - Architektonicko ...'!$C$88:$K$1887</definedName>
    <definedName name="_xlnm.Print_Area" localSheetId="2">'D.1.4.5 - Vnější ochrana ...'!$C$4:$J$39,'D.1.4.5 - Vnější ochrana ...'!$C$45:$J$61,'D.1.4.5 - Vnější ochrana ...'!$C$67:$K$82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7">'Seznam figur'!$C$4:$G$253</definedName>
    <definedName name="_xlnm.Print_Area" localSheetId="6">'VRN - Vedlejší rozpočtové...'!$C$4:$J$39,'VRN - Vedlejší rozpočtové...'!$C$45:$J$65,'VRN - Vedlejší rozpočtové...'!$C$71:$K$107</definedName>
  </definedNames>
  <calcPr calcId="152511"/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78" i="4"/>
  <c r="E7" i="4"/>
  <c r="E48" i="4"/>
  <c r="J37" i="3"/>
  <c r="J36" i="3"/>
  <c r="AY56" i="1" s="1"/>
  <c r="J35" i="3"/>
  <c r="AX56" i="1" s="1"/>
  <c r="BI82" i="3"/>
  <c r="F37" i="3" s="1"/>
  <c r="BH82" i="3"/>
  <c r="BG82" i="3"/>
  <c r="BF82" i="3"/>
  <c r="T82" i="3"/>
  <c r="T81" i="3" s="1"/>
  <c r="T80" i="3" s="1"/>
  <c r="R82" i="3"/>
  <c r="R81" i="3"/>
  <c r="R80" i="3" s="1"/>
  <c r="P82" i="3"/>
  <c r="P81" i="3" s="1"/>
  <c r="P80" i="3" s="1"/>
  <c r="AU56" i="1" s="1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74" i="3" s="1"/>
  <c r="E7" i="3"/>
  <c r="E70" i="3" s="1"/>
  <c r="J37" i="2"/>
  <c r="J36" i="2"/>
  <c r="AY55" i="1"/>
  <c r="J35" i="2"/>
  <c r="AX55" i="1"/>
  <c r="BI1880" i="2"/>
  <c r="BH1880" i="2"/>
  <c r="BG1880" i="2"/>
  <c r="BF1880" i="2"/>
  <c r="T1880" i="2"/>
  <c r="R1880" i="2"/>
  <c r="P1880" i="2"/>
  <c r="BI1873" i="2"/>
  <c r="BH1873" i="2"/>
  <c r="BG1873" i="2"/>
  <c r="BF1873" i="2"/>
  <c r="T1873" i="2"/>
  <c r="R1873" i="2"/>
  <c r="P1873" i="2"/>
  <c r="BI1870" i="2"/>
  <c r="BH1870" i="2"/>
  <c r="BG1870" i="2"/>
  <c r="BF1870" i="2"/>
  <c r="T1870" i="2"/>
  <c r="R1870" i="2"/>
  <c r="P1870" i="2"/>
  <c r="BI1864" i="2"/>
  <c r="BH1864" i="2"/>
  <c r="BG1864" i="2"/>
  <c r="BF1864" i="2"/>
  <c r="T1864" i="2"/>
  <c r="R1864" i="2"/>
  <c r="P1864" i="2"/>
  <c r="BI1858" i="2"/>
  <c r="BH1858" i="2"/>
  <c r="BG1858" i="2"/>
  <c r="BF1858" i="2"/>
  <c r="T1858" i="2"/>
  <c r="R1858" i="2"/>
  <c r="P1858" i="2"/>
  <c r="BI1851" i="2"/>
  <c r="BH1851" i="2"/>
  <c r="BG1851" i="2"/>
  <c r="BF1851" i="2"/>
  <c r="T1851" i="2"/>
  <c r="R1851" i="2"/>
  <c r="P1851" i="2"/>
  <c r="BI1830" i="2"/>
  <c r="BH1830" i="2"/>
  <c r="BG1830" i="2"/>
  <c r="BF1830" i="2"/>
  <c r="T1830" i="2"/>
  <c r="R1830" i="2"/>
  <c r="P1830" i="2"/>
  <c r="BI1820" i="2"/>
  <c r="BH1820" i="2"/>
  <c r="BG1820" i="2"/>
  <c r="BF1820" i="2"/>
  <c r="T1820" i="2"/>
  <c r="R1820" i="2"/>
  <c r="P1820" i="2"/>
  <c r="BI1810" i="2"/>
  <c r="BH1810" i="2"/>
  <c r="BG1810" i="2"/>
  <c r="BF1810" i="2"/>
  <c r="T1810" i="2"/>
  <c r="R1810" i="2"/>
  <c r="P1810" i="2"/>
  <c r="BI1790" i="2"/>
  <c r="BH1790" i="2"/>
  <c r="BG1790" i="2"/>
  <c r="BF1790" i="2"/>
  <c r="T1790" i="2"/>
  <c r="R1790" i="2"/>
  <c r="P1790" i="2"/>
  <c r="BI1784" i="2"/>
  <c r="BH1784" i="2"/>
  <c r="BG1784" i="2"/>
  <c r="BF1784" i="2"/>
  <c r="T1784" i="2"/>
  <c r="R1784" i="2"/>
  <c r="P1784" i="2"/>
  <c r="BI1758" i="2"/>
  <c r="BH1758" i="2"/>
  <c r="BG1758" i="2"/>
  <c r="BF1758" i="2"/>
  <c r="T1758" i="2"/>
  <c r="R1758" i="2"/>
  <c r="P1758" i="2"/>
  <c r="BI1746" i="2"/>
  <c r="BH1746" i="2"/>
  <c r="BG1746" i="2"/>
  <c r="BF1746" i="2"/>
  <c r="T1746" i="2"/>
  <c r="R1746" i="2"/>
  <c r="P1746" i="2"/>
  <c r="BI1734" i="2"/>
  <c r="BH1734" i="2"/>
  <c r="BG1734" i="2"/>
  <c r="BF1734" i="2"/>
  <c r="T1734" i="2"/>
  <c r="R1734" i="2"/>
  <c r="P1734" i="2"/>
  <c r="BI1729" i="2"/>
  <c r="BH1729" i="2"/>
  <c r="BG1729" i="2"/>
  <c r="BF1729" i="2"/>
  <c r="T1729" i="2"/>
  <c r="R1729" i="2"/>
  <c r="P1729" i="2"/>
  <c r="BI1722" i="2"/>
  <c r="BH1722" i="2"/>
  <c r="BG1722" i="2"/>
  <c r="BF1722" i="2"/>
  <c r="T1722" i="2"/>
  <c r="R1722" i="2"/>
  <c r="P1722" i="2"/>
  <c r="BI1715" i="2"/>
  <c r="BH1715" i="2"/>
  <c r="BG1715" i="2"/>
  <c r="BF1715" i="2"/>
  <c r="T1715" i="2"/>
  <c r="R1715" i="2"/>
  <c r="P1715" i="2"/>
  <c r="BI1709" i="2"/>
  <c r="BH1709" i="2"/>
  <c r="BG1709" i="2"/>
  <c r="BF1709" i="2"/>
  <c r="T1709" i="2"/>
  <c r="R1709" i="2"/>
  <c r="P1709" i="2"/>
  <c r="BI1702" i="2"/>
  <c r="BH1702" i="2"/>
  <c r="BG1702" i="2"/>
  <c r="BF1702" i="2"/>
  <c r="T1702" i="2"/>
  <c r="R1702" i="2"/>
  <c r="P1702" i="2"/>
  <c r="BI1695" i="2"/>
  <c r="BH1695" i="2"/>
  <c r="BG1695" i="2"/>
  <c r="BF1695" i="2"/>
  <c r="T1695" i="2"/>
  <c r="R1695" i="2"/>
  <c r="P1695" i="2"/>
  <c r="BI1688" i="2"/>
  <c r="BH1688" i="2"/>
  <c r="BG1688" i="2"/>
  <c r="BF1688" i="2"/>
  <c r="T1688" i="2"/>
  <c r="R1688" i="2"/>
  <c r="P1688" i="2"/>
  <c r="BI1681" i="2"/>
  <c r="BH1681" i="2"/>
  <c r="BG1681" i="2"/>
  <c r="BF1681" i="2"/>
  <c r="T1681" i="2"/>
  <c r="R1681" i="2"/>
  <c r="P1681" i="2"/>
  <c r="BI1674" i="2"/>
  <c r="BH1674" i="2"/>
  <c r="BG1674" i="2"/>
  <c r="BF1674" i="2"/>
  <c r="T1674" i="2"/>
  <c r="R1674" i="2"/>
  <c r="P1674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44" i="2"/>
  <c r="BH1644" i="2"/>
  <c r="BG1644" i="2"/>
  <c r="BF1644" i="2"/>
  <c r="T1644" i="2"/>
  <c r="R1644" i="2"/>
  <c r="P1644" i="2"/>
  <c r="BI1624" i="2"/>
  <c r="BH1624" i="2"/>
  <c r="BG1624" i="2"/>
  <c r="BF1624" i="2"/>
  <c r="T1624" i="2"/>
  <c r="R1624" i="2"/>
  <c r="P1624" i="2"/>
  <c r="BI1621" i="2"/>
  <c r="BH1621" i="2"/>
  <c r="BG1621" i="2"/>
  <c r="BF1621" i="2"/>
  <c r="T1621" i="2"/>
  <c r="R1621" i="2"/>
  <c r="P1621" i="2"/>
  <c r="BI1615" i="2"/>
  <c r="BH1615" i="2"/>
  <c r="BG1615" i="2"/>
  <c r="BF1615" i="2"/>
  <c r="T1615" i="2"/>
  <c r="R1615" i="2"/>
  <c r="P1615" i="2"/>
  <c r="BI1612" i="2"/>
  <c r="BH1612" i="2"/>
  <c r="BG1612" i="2"/>
  <c r="BF1612" i="2"/>
  <c r="T1612" i="2"/>
  <c r="R1612" i="2"/>
  <c r="P1612" i="2"/>
  <c r="BI1605" i="2"/>
  <c r="BH1605" i="2"/>
  <c r="BG1605" i="2"/>
  <c r="BF1605" i="2"/>
  <c r="T1605" i="2"/>
  <c r="R1605" i="2"/>
  <c r="P1605" i="2"/>
  <c r="BI1604" i="2"/>
  <c r="BH1604" i="2"/>
  <c r="BG1604" i="2"/>
  <c r="BF1604" i="2"/>
  <c r="T1604" i="2"/>
  <c r="R1604" i="2"/>
  <c r="P1604" i="2"/>
  <c r="BI1603" i="2"/>
  <c r="BH1603" i="2"/>
  <c r="BG1603" i="2"/>
  <c r="BF1603" i="2"/>
  <c r="T1603" i="2"/>
  <c r="R1603" i="2"/>
  <c r="P1603" i="2"/>
  <c r="BI1602" i="2"/>
  <c r="BH1602" i="2"/>
  <c r="BG1602" i="2"/>
  <c r="BF1602" i="2"/>
  <c r="T1602" i="2"/>
  <c r="R1602" i="2"/>
  <c r="P1602" i="2"/>
  <c r="BI1601" i="2"/>
  <c r="BH1601" i="2"/>
  <c r="BG1601" i="2"/>
  <c r="BF1601" i="2"/>
  <c r="T1601" i="2"/>
  <c r="R1601" i="2"/>
  <c r="P1601" i="2"/>
  <c r="BI1594" i="2"/>
  <c r="BH1594" i="2"/>
  <c r="BG1594" i="2"/>
  <c r="BF1594" i="2"/>
  <c r="T1594" i="2"/>
  <c r="R1594" i="2"/>
  <c r="P1594" i="2"/>
  <c r="BI1593" i="2"/>
  <c r="BH1593" i="2"/>
  <c r="BG1593" i="2"/>
  <c r="BF1593" i="2"/>
  <c r="T1593" i="2"/>
  <c r="R1593" i="2"/>
  <c r="P1593" i="2"/>
  <c r="BI1592" i="2"/>
  <c r="BH1592" i="2"/>
  <c r="BG1592" i="2"/>
  <c r="BF1592" i="2"/>
  <c r="T1592" i="2"/>
  <c r="R1592" i="2"/>
  <c r="P1592" i="2"/>
  <c r="BI1591" i="2"/>
  <c r="BH1591" i="2"/>
  <c r="BG1591" i="2"/>
  <c r="BF1591" i="2"/>
  <c r="T1591" i="2"/>
  <c r="R1591" i="2"/>
  <c r="P1591" i="2"/>
  <c r="BI1590" i="2"/>
  <c r="BH1590" i="2"/>
  <c r="BG1590" i="2"/>
  <c r="BF1590" i="2"/>
  <c r="T1590" i="2"/>
  <c r="R1590" i="2"/>
  <c r="P1590" i="2"/>
  <c r="BI1583" i="2"/>
  <c r="BH1583" i="2"/>
  <c r="BG1583" i="2"/>
  <c r="BF1583" i="2"/>
  <c r="T1583" i="2"/>
  <c r="R1583" i="2"/>
  <c r="P1583" i="2"/>
  <c r="BI1576" i="2"/>
  <c r="BH1576" i="2"/>
  <c r="BG1576" i="2"/>
  <c r="BF1576" i="2"/>
  <c r="T1576" i="2"/>
  <c r="R1576" i="2"/>
  <c r="P1576" i="2"/>
  <c r="BI1573" i="2"/>
  <c r="BH1573" i="2"/>
  <c r="BG1573" i="2"/>
  <c r="BF1573" i="2"/>
  <c r="T1573" i="2"/>
  <c r="R1573" i="2"/>
  <c r="P1573" i="2"/>
  <c r="BI1572" i="2"/>
  <c r="BH1572" i="2"/>
  <c r="BG1572" i="2"/>
  <c r="BF1572" i="2"/>
  <c r="T1572" i="2"/>
  <c r="R1572" i="2"/>
  <c r="P1572" i="2"/>
  <c r="BI1564" i="2"/>
  <c r="BH1564" i="2"/>
  <c r="BG1564" i="2"/>
  <c r="BF1564" i="2"/>
  <c r="T1564" i="2"/>
  <c r="R1564" i="2"/>
  <c r="P1564" i="2"/>
  <c r="BI1556" i="2"/>
  <c r="BH1556" i="2"/>
  <c r="BG1556" i="2"/>
  <c r="BF1556" i="2"/>
  <c r="T1556" i="2"/>
  <c r="R1556" i="2"/>
  <c r="P1556" i="2"/>
  <c r="BI1550" i="2"/>
  <c r="BH1550" i="2"/>
  <c r="BG1550" i="2"/>
  <c r="BF1550" i="2"/>
  <c r="T1550" i="2"/>
  <c r="R1550" i="2"/>
  <c r="P1550" i="2"/>
  <c r="BI1544" i="2"/>
  <c r="BH1544" i="2"/>
  <c r="BG1544" i="2"/>
  <c r="BF1544" i="2"/>
  <c r="T1544" i="2"/>
  <c r="R1544" i="2"/>
  <c r="P1544" i="2"/>
  <c r="BI1538" i="2"/>
  <c r="BH1538" i="2"/>
  <c r="BG1538" i="2"/>
  <c r="BF1538" i="2"/>
  <c r="T1538" i="2"/>
  <c r="R1538" i="2"/>
  <c r="P1538" i="2"/>
  <c r="BI1532" i="2"/>
  <c r="BH1532" i="2"/>
  <c r="BG1532" i="2"/>
  <c r="BF1532" i="2"/>
  <c r="T1532" i="2"/>
  <c r="R1532" i="2"/>
  <c r="P1532" i="2"/>
  <c r="BI1527" i="2"/>
  <c r="BH1527" i="2"/>
  <c r="BG1527" i="2"/>
  <c r="BF1527" i="2"/>
  <c r="T1527" i="2"/>
  <c r="R1527" i="2"/>
  <c r="P1527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09" i="2"/>
  <c r="BH1509" i="2"/>
  <c r="BG1509" i="2"/>
  <c r="BF1509" i="2"/>
  <c r="T1509" i="2"/>
  <c r="R1509" i="2"/>
  <c r="P1509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3" i="2"/>
  <c r="BH1483" i="2"/>
  <c r="BG1483" i="2"/>
  <c r="BF1483" i="2"/>
  <c r="T1483" i="2"/>
  <c r="R1483" i="2"/>
  <c r="P1483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70" i="2"/>
  <c r="BH1470" i="2"/>
  <c r="BG1470" i="2"/>
  <c r="BF1470" i="2"/>
  <c r="T1470" i="2"/>
  <c r="R1470" i="2"/>
  <c r="P1470" i="2"/>
  <c r="BI1464" i="2"/>
  <c r="BH1464" i="2"/>
  <c r="BG1464" i="2"/>
  <c r="BF1464" i="2"/>
  <c r="T1464" i="2"/>
  <c r="R1464" i="2"/>
  <c r="P1464" i="2"/>
  <c r="BI1457" i="2"/>
  <c r="BH1457" i="2"/>
  <c r="BG1457" i="2"/>
  <c r="BF1457" i="2"/>
  <c r="T1457" i="2"/>
  <c r="R1457" i="2"/>
  <c r="P1457" i="2"/>
  <c r="BI1450" i="2"/>
  <c r="BH1450" i="2"/>
  <c r="BG1450" i="2"/>
  <c r="BF1450" i="2"/>
  <c r="T1450" i="2"/>
  <c r="R1450" i="2"/>
  <c r="P1450" i="2"/>
  <c r="BI1444" i="2"/>
  <c r="BH1444" i="2"/>
  <c r="BG1444" i="2"/>
  <c r="BF1444" i="2"/>
  <c r="T1444" i="2"/>
  <c r="R1444" i="2"/>
  <c r="P1444" i="2"/>
  <c r="BI1437" i="2"/>
  <c r="BH1437" i="2"/>
  <c r="BG1437" i="2"/>
  <c r="BF1437" i="2"/>
  <c r="T1437" i="2"/>
  <c r="R1437" i="2"/>
  <c r="P1437" i="2"/>
  <c r="BI1430" i="2"/>
  <c r="BH1430" i="2"/>
  <c r="BG1430" i="2"/>
  <c r="BF1430" i="2"/>
  <c r="T1430" i="2"/>
  <c r="R1430" i="2"/>
  <c r="P1430" i="2"/>
  <c r="BI1429" i="2"/>
  <c r="BH1429" i="2"/>
  <c r="BG1429" i="2"/>
  <c r="BF1429" i="2"/>
  <c r="T1429" i="2"/>
  <c r="R1429" i="2"/>
  <c r="P1429" i="2"/>
  <c r="BI1423" i="2"/>
  <c r="BH1423" i="2"/>
  <c r="BG1423" i="2"/>
  <c r="BF1423" i="2"/>
  <c r="T1423" i="2"/>
  <c r="R1423" i="2"/>
  <c r="P1423" i="2"/>
  <c r="BI1415" i="2"/>
  <c r="BH1415" i="2"/>
  <c r="BG1415" i="2"/>
  <c r="BF1415" i="2"/>
  <c r="T1415" i="2"/>
  <c r="R1415" i="2"/>
  <c r="P1415" i="2"/>
  <c r="BI1408" i="2"/>
  <c r="BH1408" i="2"/>
  <c r="BG1408" i="2"/>
  <c r="BF1408" i="2"/>
  <c r="T1408" i="2"/>
  <c r="R1408" i="2"/>
  <c r="P1408" i="2"/>
  <c r="BI1400" i="2"/>
  <c r="BH1400" i="2"/>
  <c r="BG1400" i="2"/>
  <c r="BF1400" i="2"/>
  <c r="T1400" i="2"/>
  <c r="R1400" i="2"/>
  <c r="P1400" i="2"/>
  <c r="BI1393" i="2"/>
  <c r="BH1393" i="2"/>
  <c r="BG1393" i="2"/>
  <c r="BF1393" i="2"/>
  <c r="T1393" i="2"/>
  <c r="R1393" i="2"/>
  <c r="P1393" i="2"/>
  <c r="BI1385" i="2"/>
  <c r="BH1385" i="2"/>
  <c r="BG1385" i="2"/>
  <c r="BF1385" i="2"/>
  <c r="T1385" i="2"/>
  <c r="R1385" i="2"/>
  <c r="P1385" i="2"/>
  <c r="BI1377" i="2"/>
  <c r="BH1377" i="2"/>
  <c r="BG1377" i="2"/>
  <c r="BF1377" i="2"/>
  <c r="T1377" i="2"/>
  <c r="R1377" i="2"/>
  <c r="P1377" i="2"/>
  <c r="BI1371" i="2"/>
  <c r="BH1371" i="2"/>
  <c r="BG1371" i="2"/>
  <c r="BF1371" i="2"/>
  <c r="T1371" i="2"/>
  <c r="R1371" i="2"/>
  <c r="P1371" i="2"/>
  <c r="BI1364" i="2"/>
  <c r="BH1364" i="2"/>
  <c r="BG1364" i="2"/>
  <c r="BF1364" i="2"/>
  <c r="T1364" i="2"/>
  <c r="R1364" i="2"/>
  <c r="P1364" i="2"/>
  <c r="BI1357" i="2"/>
  <c r="BH1357" i="2"/>
  <c r="BG1357" i="2"/>
  <c r="BF1357" i="2"/>
  <c r="T1357" i="2"/>
  <c r="R1357" i="2"/>
  <c r="P1357" i="2"/>
  <c r="BI1349" i="2"/>
  <c r="BH1349" i="2"/>
  <c r="BG1349" i="2"/>
  <c r="BF1349" i="2"/>
  <c r="T1349" i="2"/>
  <c r="R1349" i="2"/>
  <c r="P1349" i="2"/>
  <c r="BI1341" i="2"/>
  <c r="BH1341" i="2"/>
  <c r="BG1341" i="2"/>
  <c r="BF1341" i="2"/>
  <c r="T1341" i="2"/>
  <c r="R1341" i="2"/>
  <c r="P1341" i="2"/>
  <c r="BI1332" i="2"/>
  <c r="BH1332" i="2"/>
  <c r="BG1332" i="2"/>
  <c r="BF1332" i="2"/>
  <c r="T1332" i="2"/>
  <c r="R1332" i="2"/>
  <c r="P1332" i="2"/>
  <c r="BI1325" i="2"/>
  <c r="BH1325" i="2"/>
  <c r="BG1325" i="2"/>
  <c r="BF1325" i="2"/>
  <c r="T1325" i="2"/>
  <c r="R1325" i="2"/>
  <c r="P1325" i="2"/>
  <c r="BI1318" i="2"/>
  <c r="BH1318" i="2"/>
  <c r="BG1318" i="2"/>
  <c r="BF1318" i="2"/>
  <c r="T1318" i="2"/>
  <c r="R1318" i="2"/>
  <c r="P1318" i="2"/>
  <c r="BI1310" i="2"/>
  <c r="BH1310" i="2"/>
  <c r="BG1310" i="2"/>
  <c r="BF1310" i="2"/>
  <c r="T1310" i="2"/>
  <c r="R1310" i="2"/>
  <c r="P1310" i="2"/>
  <c r="BI1302" i="2"/>
  <c r="BH1302" i="2"/>
  <c r="BG1302" i="2"/>
  <c r="BF1302" i="2"/>
  <c r="T1302" i="2"/>
  <c r="R1302" i="2"/>
  <c r="P1302" i="2"/>
  <c r="BI1296" i="2"/>
  <c r="BH1296" i="2"/>
  <c r="BG1296" i="2"/>
  <c r="BF1296" i="2"/>
  <c r="T1296" i="2"/>
  <c r="R1296" i="2"/>
  <c r="P1296" i="2"/>
  <c r="BI1289" i="2"/>
  <c r="BH1289" i="2"/>
  <c r="BG1289" i="2"/>
  <c r="BF1289" i="2"/>
  <c r="T1289" i="2"/>
  <c r="R1289" i="2"/>
  <c r="P1289" i="2"/>
  <c r="BI1281" i="2"/>
  <c r="BH1281" i="2"/>
  <c r="BG1281" i="2"/>
  <c r="BF1281" i="2"/>
  <c r="T1281" i="2"/>
  <c r="R1281" i="2"/>
  <c r="P1281" i="2"/>
  <c r="BI1274" i="2"/>
  <c r="BH1274" i="2"/>
  <c r="BG1274" i="2"/>
  <c r="BF1274" i="2"/>
  <c r="T1274" i="2"/>
  <c r="R1274" i="2"/>
  <c r="P1274" i="2"/>
  <c r="BI1266" i="2"/>
  <c r="BH1266" i="2"/>
  <c r="BG1266" i="2"/>
  <c r="BF1266" i="2"/>
  <c r="T1266" i="2"/>
  <c r="R1266" i="2"/>
  <c r="P1266" i="2"/>
  <c r="BI1258" i="2"/>
  <c r="BH1258" i="2"/>
  <c r="BG1258" i="2"/>
  <c r="BF1258" i="2"/>
  <c r="T1258" i="2"/>
  <c r="R1258" i="2"/>
  <c r="P1258" i="2"/>
  <c r="BI1250" i="2"/>
  <c r="BH1250" i="2"/>
  <c r="BG1250" i="2"/>
  <c r="BF1250" i="2"/>
  <c r="T1250" i="2"/>
  <c r="R1250" i="2"/>
  <c r="P1250" i="2"/>
  <c r="BI1243" i="2"/>
  <c r="BH1243" i="2"/>
  <c r="BG1243" i="2"/>
  <c r="BF1243" i="2"/>
  <c r="T1243" i="2"/>
  <c r="R1243" i="2"/>
  <c r="P1243" i="2"/>
  <c r="BI1235" i="2"/>
  <c r="BH1235" i="2"/>
  <c r="BG1235" i="2"/>
  <c r="BF1235" i="2"/>
  <c r="T1235" i="2"/>
  <c r="R1235" i="2"/>
  <c r="P1235" i="2"/>
  <c r="BI1227" i="2"/>
  <c r="BH1227" i="2"/>
  <c r="BG1227" i="2"/>
  <c r="BF1227" i="2"/>
  <c r="T1227" i="2"/>
  <c r="R1227" i="2"/>
  <c r="P1227" i="2"/>
  <c r="BI1219" i="2"/>
  <c r="BH1219" i="2"/>
  <c r="BG1219" i="2"/>
  <c r="BF1219" i="2"/>
  <c r="T1219" i="2"/>
  <c r="R1219" i="2"/>
  <c r="P1219" i="2"/>
  <c r="BI1211" i="2"/>
  <c r="BH1211" i="2"/>
  <c r="BG1211" i="2"/>
  <c r="BF1211" i="2"/>
  <c r="T1211" i="2"/>
  <c r="R1211" i="2"/>
  <c r="P1211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1" i="2"/>
  <c r="BH1201" i="2"/>
  <c r="BG1201" i="2"/>
  <c r="BF1201" i="2"/>
  <c r="T1201" i="2"/>
  <c r="R1201" i="2"/>
  <c r="P1201" i="2"/>
  <c r="BI1193" i="2"/>
  <c r="BH1193" i="2"/>
  <c r="BG1193" i="2"/>
  <c r="BF1193" i="2"/>
  <c r="T1193" i="2"/>
  <c r="R1193" i="2"/>
  <c r="P1193" i="2"/>
  <c r="BI1185" i="2"/>
  <c r="BH1185" i="2"/>
  <c r="BG1185" i="2"/>
  <c r="BF1185" i="2"/>
  <c r="T1185" i="2"/>
  <c r="R1185" i="2"/>
  <c r="P1185" i="2"/>
  <c r="BI1178" i="2"/>
  <c r="BH1178" i="2"/>
  <c r="BG1178" i="2"/>
  <c r="BF1178" i="2"/>
  <c r="T1178" i="2"/>
  <c r="R1178" i="2"/>
  <c r="P1178" i="2"/>
  <c r="BI1170" i="2"/>
  <c r="BH1170" i="2"/>
  <c r="BG1170" i="2"/>
  <c r="BF1170" i="2"/>
  <c r="T1170" i="2"/>
  <c r="R1170" i="2"/>
  <c r="P1170" i="2"/>
  <c r="BI1162" i="2"/>
  <c r="BH1162" i="2"/>
  <c r="BG1162" i="2"/>
  <c r="BF1162" i="2"/>
  <c r="T1162" i="2"/>
  <c r="R1162" i="2"/>
  <c r="P1162" i="2"/>
  <c r="BI1155" i="2"/>
  <c r="BH1155" i="2"/>
  <c r="BG1155" i="2"/>
  <c r="BF1155" i="2"/>
  <c r="T1155" i="2"/>
  <c r="R1155" i="2"/>
  <c r="P1155" i="2"/>
  <c r="BI1152" i="2"/>
  <c r="BH1152" i="2"/>
  <c r="BG1152" i="2"/>
  <c r="BF1152" i="2"/>
  <c r="T1152" i="2"/>
  <c r="R1152" i="2"/>
  <c r="P1152" i="2"/>
  <c r="BI1145" i="2"/>
  <c r="BH1145" i="2"/>
  <c r="BG1145" i="2"/>
  <c r="BF1145" i="2"/>
  <c r="T1145" i="2"/>
  <c r="R1145" i="2"/>
  <c r="P1145" i="2"/>
  <c r="BI1138" i="2"/>
  <c r="BH1138" i="2"/>
  <c r="BG1138" i="2"/>
  <c r="BF1138" i="2"/>
  <c r="T1138" i="2"/>
  <c r="R1138" i="2"/>
  <c r="P1138" i="2"/>
  <c r="BI1131" i="2"/>
  <c r="BH1131" i="2"/>
  <c r="BG1131" i="2"/>
  <c r="BF1131" i="2"/>
  <c r="T1131" i="2"/>
  <c r="R1131" i="2"/>
  <c r="P1131" i="2"/>
  <c r="BI1124" i="2"/>
  <c r="BH1124" i="2"/>
  <c r="BG1124" i="2"/>
  <c r="BF1124" i="2"/>
  <c r="T1124" i="2"/>
  <c r="R1124" i="2"/>
  <c r="P1124" i="2"/>
  <c r="BI1118" i="2"/>
  <c r="BH1118" i="2"/>
  <c r="BG1118" i="2"/>
  <c r="BF1118" i="2"/>
  <c r="T1118" i="2"/>
  <c r="R1118" i="2"/>
  <c r="P1118" i="2"/>
  <c r="BI1111" i="2"/>
  <c r="BH1111" i="2"/>
  <c r="BG1111" i="2"/>
  <c r="BF1111" i="2"/>
  <c r="T1111" i="2"/>
  <c r="R1111" i="2"/>
  <c r="P1111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3" i="2"/>
  <c r="BH1093" i="2"/>
  <c r="BG1093" i="2"/>
  <c r="BF1093" i="2"/>
  <c r="T1093" i="2"/>
  <c r="R1093" i="2"/>
  <c r="P1093" i="2"/>
  <c r="BI1085" i="2"/>
  <c r="BH1085" i="2"/>
  <c r="BG1085" i="2"/>
  <c r="BF1085" i="2"/>
  <c r="T1085" i="2"/>
  <c r="R1085" i="2"/>
  <c r="P1085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67" i="2"/>
  <c r="BH1067" i="2"/>
  <c r="BG1067" i="2"/>
  <c r="BF1067" i="2"/>
  <c r="T1067" i="2"/>
  <c r="R1067" i="2"/>
  <c r="P1067" i="2"/>
  <c r="BI1057" i="2"/>
  <c r="BH1057" i="2"/>
  <c r="BG1057" i="2"/>
  <c r="BF1057" i="2"/>
  <c r="T1057" i="2"/>
  <c r="R1057" i="2"/>
  <c r="P1057" i="2"/>
  <c r="BI1047" i="2"/>
  <c r="BH1047" i="2"/>
  <c r="BG1047" i="2"/>
  <c r="BF1047" i="2"/>
  <c r="T1047" i="2"/>
  <c r="R1047" i="2"/>
  <c r="P1047" i="2"/>
  <c r="BI1034" i="2"/>
  <c r="BH1034" i="2"/>
  <c r="BG1034" i="2"/>
  <c r="BF1034" i="2"/>
  <c r="T1034" i="2"/>
  <c r="R1034" i="2"/>
  <c r="P1034" i="2"/>
  <c r="BI1027" i="2"/>
  <c r="BH1027" i="2"/>
  <c r="BG1027" i="2"/>
  <c r="BF1027" i="2"/>
  <c r="T1027" i="2"/>
  <c r="R1027" i="2"/>
  <c r="P1027" i="2"/>
  <c r="BI1019" i="2"/>
  <c r="BH1019" i="2"/>
  <c r="BG1019" i="2"/>
  <c r="BF1019" i="2"/>
  <c r="T1019" i="2"/>
  <c r="R1019" i="2"/>
  <c r="P1019" i="2"/>
  <c r="BI1012" i="2"/>
  <c r="BH1012" i="2"/>
  <c r="BG1012" i="2"/>
  <c r="BF1012" i="2"/>
  <c r="T1012" i="2"/>
  <c r="R1012" i="2"/>
  <c r="P1012" i="2"/>
  <c r="BI1004" i="2"/>
  <c r="BH1004" i="2"/>
  <c r="BG1004" i="2"/>
  <c r="BF1004" i="2"/>
  <c r="T1004" i="2"/>
  <c r="R1004" i="2"/>
  <c r="P1004" i="2"/>
  <c r="BI977" i="2"/>
  <c r="BH977" i="2"/>
  <c r="BG977" i="2"/>
  <c r="BF977" i="2"/>
  <c r="T977" i="2"/>
  <c r="R977" i="2"/>
  <c r="P977" i="2"/>
  <c r="BI963" i="2"/>
  <c r="BH963" i="2"/>
  <c r="BG963" i="2"/>
  <c r="BF963" i="2"/>
  <c r="T963" i="2"/>
  <c r="R963" i="2"/>
  <c r="P963" i="2"/>
  <c r="BI946" i="2"/>
  <c r="BH946" i="2"/>
  <c r="BG946" i="2"/>
  <c r="BF946" i="2"/>
  <c r="T946" i="2"/>
  <c r="R946" i="2"/>
  <c r="P946" i="2"/>
  <c r="BI939" i="2"/>
  <c r="BH939" i="2"/>
  <c r="BG939" i="2"/>
  <c r="BF939" i="2"/>
  <c r="T939" i="2"/>
  <c r="R939" i="2"/>
  <c r="P939" i="2"/>
  <c r="BI925" i="2"/>
  <c r="BH925" i="2"/>
  <c r="BG925" i="2"/>
  <c r="BF925" i="2"/>
  <c r="T925" i="2"/>
  <c r="R925" i="2"/>
  <c r="P925" i="2"/>
  <c r="BI918" i="2"/>
  <c r="BH918" i="2"/>
  <c r="BG918" i="2"/>
  <c r="BF918" i="2"/>
  <c r="T918" i="2"/>
  <c r="R918" i="2"/>
  <c r="P918" i="2"/>
  <c r="BI899" i="2"/>
  <c r="BH899" i="2"/>
  <c r="BG899" i="2"/>
  <c r="BF899" i="2"/>
  <c r="T899" i="2"/>
  <c r="R899" i="2"/>
  <c r="P899" i="2"/>
  <c r="BI864" i="2"/>
  <c r="BH864" i="2"/>
  <c r="BG864" i="2"/>
  <c r="BF864" i="2"/>
  <c r="T864" i="2"/>
  <c r="R864" i="2"/>
  <c r="P864" i="2"/>
  <c r="BI856" i="2"/>
  <c r="BH856" i="2"/>
  <c r="BG856" i="2"/>
  <c r="BF856" i="2"/>
  <c r="T856" i="2"/>
  <c r="R856" i="2"/>
  <c r="P856" i="2"/>
  <c r="BI848" i="2"/>
  <c r="BH848" i="2"/>
  <c r="BG848" i="2"/>
  <c r="BF848" i="2"/>
  <c r="T848" i="2"/>
  <c r="R848" i="2"/>
  <c r="P848" i="2"/>
  <c r="BI840" i="2"/>
  <c r="BH840" i="2"/>
  <c r="BG840" i="2"/>
  <c r="BF840" i="2"/>
  <c r="T840" i="2"/>
  <c r="R840" i="2"/>
  <c r="P840" i="2"/>
  <c r="BI833" i="2"/>
  <c r="BH833" i="2"/>
  <c r="BG833" i="2"/>
  <c r="BF833" i="2"/>
  <c r="T833" i="2"/>
  <c r="R833" i="2"/>
  <c r="P833" i="2"/>
  <c r="BI826" i="2"/>
  <c r="BH826" i="2"/>
  <c r="BG826" i="2"/>
  <c r="BF826" i="2"/>
  <c r="T826" i="2"/>
  <c r="R826" i="2"/>
  <c r="P826" i="2"/>
  <c r="BI819" i="2"/>
  <c r="BH819" i="2"/>
  <c r="BG819" i="2"/>
  <c r="BF819" i="2"/>
  <c r="T819" i="2"/>
  <c r="R819" i="2"/>
  <c r="P819" i="2"/>
  <c r="BI812" i="2"/>
  <c r="BH812" i="2"/>
  <c r="BG812" i="2"/>
  <c r="BF812" i="2"/>
  <c r="T812" i="2"/>
  <c r="R812" i="2"/>
  <c r="P812" i="2"/>
  <c r="BI803" i="2"/>
  <c r="BH803" i="2"/>
  <c r="BG803" i="2"/>
  <c r="BF803" i="2"/>
  <c r="T803" i="2"/>
  <c r="R803" i="2"/>
  <c r="P803" i="2"/>
  <c r="BI793" i="2"/>
  <c r="BH793" i="2"/>
  <c r="BG793" i="2"/>
  <c r="BF793" i="2"/>
  <c r="T793" i="2"/>
  <c r="R793" i="2"/>
  <c r="P793" i="2"/>
  <c r="BI779" i="2"/>
  <c r="BH779" i="2"/>
  <c r="BG779" i="2"/>
  <c r="BF779" i="2"/>
  <c r="T779" i="2"/>
  <c r="R779" i="2"/>
  <c r="P779" i="2"/>
  <c r="BI767" i="2"/>
  <c r="BH767" i="2"/>
  <c r="BG767" i="2"/>
  <c r="BF767" i="2"/>
  <c r="T767" i="2"/>
  <c r="R767" i="2"/>
  <c r="P767" i="2"/>
  <c r="BI749" i="2"/>
  <c r="BH749" i="2"/>
  <c r="BG749" i="2"/>
  <c r="BF749" i="2"/>
  <c r="T749" i="2"/>
  <c r="R749" i="2"/>
  <c r="P749" i="2"/>
  <c r="BI742" i="2"/>
  <c r="BH742" i="2"/>
  <c r="BG742" i="2"/>
  <c r="BF742" i="2"/>
  <c r="T742" i="2"/>
  <c r="R742" i="2"/>
  <c r="P742" i="2"/>
  <c r="BI735" i="2"/>
  <c r="BH735" i="2"/>
  <c r="BG735" i="2"/>
  <c r="BF735" i="2"/>
  <c r="T735" i="2"/>
  <c r="R735" i="2"/>
  <c r="P735" i="2"/>
  <c r="BI727" i="2"/>
  <c r="BH727" i="2"/>
  <c r="BG727" i="2"/>
  <c r="BF727" i="2"/>
  <c r="T727" i="2"/>
  <c r="R727" i="2"/>
  <c r="P727" i="2"/>
  <c r="BI719" i="2"/>
  <c r="BH719" i="2"/>
  <c r="BG719" i="2"/>
  <c r="BF719" i="2"/>
  <c r="T719" i="2"/>
  <c r="R719" i="2"/>
  <c r="P719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2" i="2"/>
  <c r="BH682" i="2"/>
  <c r="BG682" i="2"/>
  <c r="BF682" i="2"/>
  <c r="T682" i="2"/>
  <c r="R682" i="2"/>
  <c r="P682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3" i="2"/>
  <c r="BH663" i="2"/>
  <c r="BG663" i="2"/>
  <c r="BF663" i="2"/>
  <c r="T663" i="2"/>
  <c r="T662" i="2" s="1"/>
  <c r="R663" i="2"/>
  <c r="R662" i="2" s="1"/>
  <c r="P663" i="2"/>
  <c r="P662" i="2" s="1"/>
  <c r="BI659" i="2"/>
  <c r="BH659" i="2"/>
  <c r="BG659" i="2"/>
  <c r="BF659" i="2"/>
  <c r="T659" i="2"/>
  <c r="T658" i="2" s="1"/>
  <c r="R659" i="2"/>
  <c r="R658" i="2" s="1"/>
  <c r="P659" i="2"/>
  <c r="P658" i="2" s="1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1" i="2"/>
  <c r="BH641" i="2"/>
  <c r="BG641" i="2"/>
  <c r="BF641" i="2"/>
  <c r="T641" i="2"/>
  <c r="R641" i="2"/>
  <c r="P641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3" i="2"/>
  <c r="BH613" i="2"/>
  <c r="BG613" i="2"/>
  <c r="BF613" i="2"/>
  <c r="T613" i="2"/>
  <c r="R613" i="2"/>
  <c r="P613" i="2"/>
  <c r="BI605" i="2"/>
  <c r="BH605" i="2"/>
  <c r="BG605" i="2"/>
  <c r="BF605" i="2"/>
  <c r="T605" i="2"/>
  <c r="R605" i="2"/>
  <c r="P605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48" i="2"/>
  <c r="BH548" i="2"/>
  <c r="BG548" i="2"/>
  <c r="BF548" i="2"/>
  <c r="T548" i="2"/>
  <c r="R548" i="2"/>
  <c r="P548" i="2"/>
  <c r="BI541" i="2"/>
  <c r="BH541" i="2"/>
  <c r="BG541" i="2"/>
  <c r="BF541" i="2"/>
  <c r="T541" i="2"/>
  <c r="R541" i="2"/>
  <c r="P541" i="2"/>
  <c r="BI535" i="2"/>
  <c r="BH535" i="2"/>
  <c r="BG535" i="2"/>
  <c r="BF535" i="2"/>
  <c r="T535" i="2"/>
  <c r="R535" i="2"/>
  <c r="P535" i="2"/>
  <c r="BI527" i="2"/>
  <c r="BH527" i="2"/>
  <c r="BG527" i="2"/>
  <c r="BF527" i="2"/>
  <c r="T527" i="2"/>
  <c r="R527" i="2"/>
  <c r="P527" i="2"/>
  <c r="BI515" i="2"/>
  <c r="BH515" i="2"/>
  <c r="BG515" i="2"/>
  <c r="BF515" i="2"/>
  <c r="T515" i="2"/>
  <c r="R515" i="2"/>
  <c r="P515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5" i="2"/>
  <c r="BH485" i="2"/>
  <c r="BG485" i="2"/>
  <c r="BF485" i="2"/>
  <c r="T485" i="2"/>
  <c r="R485" i="2"/>
  <c r="P485" i="2"/>
  <c r="BI478" i="2"/>
  <c r="BH478" i="2"/>
  <c r="BG478" i="2"/>
  <c r="BF478" i="2"/>
  <c r="T478" i="2"/>
  <c r="R478" i="2"/>
  <c r="P478" i="2"/>
  <c r="BI471" i="2"/>
  <c r="BH471" i="2"/>
  <c r="BG471" i="2"/>
  <c r="BF471" i="2"/>
  <c r="T471" i="2"/>
  <c r="R471" i="2"/>
  <c r="P471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63" i="2"/>
  <c r="BH263" i="2"/>
  <c r="BG263" i="2"/>
  <c r="BF263" i="2"/>
  <c r="T263" i="2"/>
  <c r="T262" i="2"/>
  <c r="T261" i="2" s="1"/>
  <c r="R263" i="2"/>
  <c r="R262" i="2" s="1"/>
  <c r="R261" i="2" s="1"/>
  <c r="P263" i="2"/>
  <c r="P262" i="2"/>
  <c r="P261" i="2" s="1"/>
  <c r="BI255" i="2"/>
  <c r="BH255" i="2"/>
  <c r="BG255" i="2"/>
  <c r="BF255" i="2"/>
  <c r="T255" i="2"/>
  <c r="R255" i="2"/>
  <c r="P255" i="2"/>
  <c r="BI248" i="2"/>
  <c r="BH248" i="2"/>
  <c r="BG248" i="2"/>
  <c r="BF248" i="2"/>
  <c r="T248" i="2"/>
  <c r="R248" i="2"/>
  <c r="P248" i="2"/>
  <c r="BI225" i="2"/>
  <c r="BH225" i="2"/>
  <c r="BG225" i="2"/>
  <c r="BF225" i="2"/>
  <c r="T225" i="2"/>
  <c r="R225" i="2"/>
  <c r="P225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18" i="2"/>
  <c r="BH118" i="2"/>
  <c r="BG118" i="2"/>
  <c r="BF118" i="2"/>
  <c r="T118" i="2"/>
  <c r="R118" i="2"/>
  <c r="P118" i="2"/>
  <c r="BI111" i="2"/>
  <c r="BH111" i="2"/>
  <c r="BG111" i="2"/>
  <c r="BF111" i="2"/>
  <c r="T111" i="2"/>
  <c r="R111" i="2"/>
  <c r="P111" i="2"/>
  <c r="BI104" i="2"/>
  <c r="BH104" i="2"/>
  <c r="BG104" i="2"/>
  <c r="BF104" i="2"/>
  <c r="T104" i="2"/>
  <c r="T103" i="2"/>
  <c r="R104" i="2"/>
  <c r="R103" i="2" s="1"/>
  <c r="P104" i="2"/>
  <c r="P103" i="2"/>
  <c r="J98" i="2"/>
  <c r="J97" i="2"/>
  <c r="F97" i="2"/>
  <c r="F95" i="2"/>
  <c r="E93" i="2"/>
  <c r="J55" i="2"/>
  <c r="J54" i="2"/>
  <c r="F54" i="2"/>
  <c r="F52" i="2"/>
  <c r="E50" i="2"/>
  <c r="J18" i="2"/>
  <c r="E18" i="2"/>
  <c r="F55" i="2"/>
  <c r="J17" i="2"/>
  <c r="J12" i="2"/>
  <c r="J52" i="2" s="1"/>
  <c r="E7" i="2"/>
  <c r="E91" i="2" s="1"/>
  <c r="L50" i="1"/>
  <c r="AM50" i="1"/>
  <c r="AM49" i="1"/>
  <c r="L49" i="1"/>
  <c r="AM47" i="1"/>
  <c r="L47" i="1"/>
  <c r="L45" i="1"/>
  <c r="L44" i="1"/>
  <c r="BK1851" i="2"/>
  <c r="BK1415" i="2"/>
  <c r="BK1377" i="2"/>
  <c r="J1325" i="2"/>
  <c r="J1243" i="2"/>
  <c r="BK1201" i="2"/>
  <c r="J1152" i="2"/>
  <c r="J1124" i="2"/>
  <c r="BK1077" i="2"/>
  <c r="J1012" i="2"/>
  <c r="J899" i="2"/>
  <c r="J819" i="2"/>
  <c r="J705" i="2"/>
  <c r="J631" i="2"/>
  <c r="J574" i="2"/>
  <c r="J491" i="2"/>
  <c r="J437" i="2"/>
  <c r="BK360" i="2"/>
  <c r="J225" i="2"/>
  <c r="J133" i="2"/>
  <c r="J1601" i="2"/>
  <c r="BK1590" i="2"/>
  <c r="BK1556" i="2"/>
  <c r="J1519" i="2"/>
  <c r="BK1491" i="2"/>
  <c r="BK1371" i="2"/>
  <c r="J1274" i="2"/>
  <c r="BK1219" i="2"/>
  <c r="BK1206" i="2"/>
  <c r="J1155" i="2"/>
  <c r="J1085" i="2"/>
  <c r="J1047" i="2"/>
  <c r="BK1004" i="2"/>
  <c r="BK812" i="2"/>
  <c r="BK767" i="2"/>
  <c r="J727" i="2"/>
  <c r="BK696" i="2"/>
  <c r="J659" i="2"/>
  <c r="BK418" i="2"/>
  <c r="BK395" i="2"/>
  <c r="J338" i="2"/>
  <c r="J313" i="2"/>
  <c r="BK279" i="2"/>
  <c r="BK167" i="2"/>
  <c r="J145" i="2"/>
  <c r="BK104" i="2"/>
  <c r="J1870" i="2"/>
  <c r="BK1830" i="2"/>
  <c r="BK1810" i="2"/>
  <c r="J1784" i="2"/>
  <c r="J1746" i="2"/>
  <c r="BK1722" i="2"/>
  <c r="BK1709" i="2"/>
  <c r="J1702" i="2"/>
  <c r="J1688" i="2"/>
  <c r="J1674" i="2"/>
  <c r="J1667" i="2"/>
  <c r="BK1644" i="2"/>
  <c r="BK1621" i="2"/>
  <c r="BK1612" i="2"/>
  <c r="BK1604" i="2"/>
  <c r="BK1601" i="2"/>
  <c r="J1590" i="2"/>
  <c r="J1573" i="2"/>
  <c r="J1564" i="2"/>
  <c r="J1538" i="2"/>
  <c r="J1509" i="2"/>
  <c r="J1495" i="2"/>
  <c r="J1475" i="2"/>
  <c r="BK1457" i="2"/>
  <c r="BK1430" i="2"/>
  <c r="J1377" i="2"/>
  <c r="BK1310" i="2"/>
  <c r="BK1281" i="2"/>
  <c r="J1208" i="2"/>
  <c r="J1178" i="2"/>
  <c r="BK1145" i="2"/>
  <c r="BK1101" i="2"/>
  <c r="J1027" i="2"/>
  <c r="J939" i="2"/>
  <c r="J856" i="2"/>
  <c r="J826" i="2"/>
  <c r="BK712" i="2"/>
  <c r="BK652" i="2"/>
  <c r="BK621" i="2"/>
  <c r="BK584" i="2"/>
  <c r="BK427" i="2"/>
  <c r="BK354" i="2"/>
  <c r="BK296" i="2"/>
  <c r="J157" i="2"/>
  <c r="J1429" i="2"/>
  <c r="J1310" i="2"/>
  <c r="BK1243" i="2"/>
  <c r="J1103" i="2"/>
  <c r="BK946" i="2"/>
  <c r="J803" i="2"/>
  <c r="J650" i="2"/>
  <c r="J579" i="2"/>
  <c r="J485" i="2"/>
  <c r="J395" i="2"/>
  <c r="BK209" i="2"/>
  <c r="BK127" i="2"/>
  <c r="BK102" i="4"/>
  <c r="BK98" i="4"/>
  <c r="BK89" i="4"/>
  <c r="BK87" i="4"/>
  <c r="J98" i="4"/>
  <c r="J702" i="2"/>
  <c r="BK641" i="2"/>
  <c r="J584" i="2"/>
  <c r="J460" i="2"/>
  <c r="J354" i="2"/>
  <c r="BK172" i="2"/>
  <c r="BK1591" i="2"/>
  <c r="BK1573" i="2"/>
  <c r="BK1550" i="2"/>
  <c r="BK1517" i="2"/>
  <c r="J1483" i="2"/>
  <c r="BK1364" i="2"/>
  <c r="BK1250" i="2"/>
  <c r="J663" i="2"/>
  <c r="BK636" i="2"/>
  <c r="BK579" i="2"/>
  <c r="BK491" i="2"/>
  <c r="J360" i="2"/>
  <c r="BK322" i="2"/>
  <c r="BK145" i="2"/>
  <c r="BK1464" i="2"/>
  <c r="BK1385" i="2"/>
  <c r="J1250" i="2"/>
  <c r="J1145" i="2"/>
  <c r="J1101" i="2"/>
  <c r="J840" i="2"/>
  <c r="BK589" i="2"/>
  <c r="J535" i="2"/>
  <c r="J427" i="2"/>
  <c r="BK248" i="2"/>
  <c r="J202" i="2"/>
  <c r="BK82" i="3"/>
  <c r="J104" i="4"/>
  <c r="BK100" i="4"/>
  <c r="J100" i="4"/>
  <c r="J95" i="4"/>
  <c r="J90" i="4"/>
  <c r="BK1880" i="2"/>
  <c r="BK1423" i="2"/>
  <c r="J1400" i="2"/>
  <c r="J1332" i="2"/>
  <c r="BK1266" i="2"/>
  <c r="J1211" i="2"/>
  <c r="BK1155" i="2"/>
  <c r="BK1131" i="2"/>
  <c r="BK1111" i="2"/>
  <c r="BK1047" i="2"/>
  <c r="J963" i="2"/>
  <c r="BK848" i="2"/>
  <c r="BK727" i="2"/>
  <c r="J696" i="2"/>
  <c r="J636" i="2"/>
  <c r="J621" i="2"/>
  <c r="BK478" i="2"/>
  <c r="J407" i="2"/>
  <c r="J346" i="2"/>
  <c r="J209" i="2"/>
  <c r="J1851" i="2"/>
  <c r="J1594" i="2"/>
  <c r="J1576" i="2"/>
  <c r="BK1544" i="2"/>
  <c r="BK1509" i="2"/>
  <c r="BK1495" i="2"/>
  <c r="BK1470" i="2"/>
  <c r="J1357" i="2"/>
  <c r="BK1235" i="2"/>
  <c r="BK1208" i="2"/>
  <c r="BK1193" i="2"/>
  <c r="J1162" i="2"/>
  <c r="BK1093" i="2"/>
  <c r="J1075" i="2"/>
  <c r="BK899" i="2"/>
  <c r="BK779" i="2"/>
  <c r="BK735" i="2"/>
  <c r="BK705" i="2"/>
  <c r="BK663" i="2"/>
  <c r="J453" i="2"/>
  <c r="J411" i="2"/>
  <c r="J370" i="2"/>
  <c r="BK332" i="2"/>
  <c r="J305" i="2"/>
  <c r="BK273" i="2"/>
  <c r="BK150" i="2"/>
  <c r="J111" i="2"/>
  <c r="J1873" i="2"/>
  <c r="J1864" i="2"/>
  <c r="J1820" i="2"/>
  <c r="J1790" i="2"/>
  <c r="J1758" i="2"/>
  <c r="BK1729" i="2"/>
  <c r="J1715" i="2"/>
  <c r="BK1702" i="2"/>
  <c r="BK1688" i="2"/>
  <c r="BK1674" i="2"/>
  <c r="BK1667" i="2"/>
  <c r="J1644" i="2"/>
  <c r="J1615" i="2"/>
  <c r="J1605" i="2"/>
  <c r="J1603" i="2"/>
  <c r="BK1592" i="2"/>
  <c r="BK1576" i="2"/>
  <c r="J1556" i="2"/>
  <c r="BK1519" i="2"/>
  <c r="BK1501" i="2"/>
  <c r="BK1493" i="2"/>
  <c r="BK1472" i="2"/>
  <c r="J1450" i="2"/>
  <c r="BK1408" i="2"/>
  <c r="J1393" i="2"/>
  <c r="BK1341" i="2"/>
  <c r="J1296" i="2"/>
  <c r="J1258" i="2"/>
  <c r="J1193" i="2"/>
  <c r="BK1152" i="2"/>
  <c r="BK1124" i="2"/>
  <c r="BK1057" i="2"/>
  <c r="J946" i="2"/>
  <c r="BK918" i="2"/>
  <c r="BK833" i="2"/>
  <c r="J779" i="2"/>
  <c r="BK659" i="2"/>
  <c r="J641" i="2"/>
  <c r="BK594" i="2"/>
  <c r="BK495" i="2"/>
  <c r="BK399" i="2"/>
  <c r="BK338" i="2"/>
  <c r="J248" i="2"/>
  <c r="J138" i="2"/>
  <c r="BK1444" i="2"/>
  <c r="J1349" i="2"/>
  <c r="BK1258" i="2"/>
  <c r="BK1118" i="2"/>
  <c r="J1019" i="2"/>
  <c r="J833" i="2"/>
  <c r="BK702" i="2"/>
  <c r="J613" i="2"/>
  <c r="J527" i="2"/>
  <c r="BK437" i="2"/>
  <c r="BK346" i="2"/>
  <c r="J196" i="2"/>
  <c r="BK138" i="2"/>
  <c r="J34" i="3"/>
  <c r="AW56" i="1" s="1"/>
  <c r="J106" i="4"/>
  <c r="BK95" i="4"/>
  <c r="BK97" i="4"/>
  <c r="J91" i="4"/>
  <c r="BK1067" i="2"/>
  <c r="BK856" i="2"/>
  <c r="J712" i="2"/>
  <c r="BK633" i="2"/>
  <c r="BK548" i="2"/>
  <c r="BK471" i="2"/>
  <c r="J371" i="2"/>
  <c r="J216" i="2"/>
  <c r="BK111" i="2"/>
  <c r="BK1538" i="2"/>
  <c r="BK1497" i="2"/>
  <c r="J1472" i="2"/>
  <c r="BK1332" i="2"/>
  <c r="BK1019" i="2"/>
  <c r="BK713" i="2"/>
  <c r="J648" i="2"/>
  <c r="J599" i="2"/>
  <c r="BK527" i="2"/>
  <c r="J429" i="2"/>
  <c r="BK370" i="2"/>
  <c r="J332" i="2"/>
  <c r="BK1858" i="2"/>
  <c r="J1423" i="2"/>
  <c r="J1302" i="2"/>
  <c r="J1235" i="2"/>
  <c r="J1111" i="2"/>
  <c r="J1067" i="2"/>
  <c r="BK1012" i="2"/>
  <c r="J682" i="2"/>
  <c r="BK648" i="2"/>
  <c r="BK574" i="2"/>
  <c r="BK464" i="2"/>
  <c r="J388" i="2"/>
  <c r="BK216" i="2"/>
  <c r="J190" i="2"/>
  <c r="F36" i="3"/>
  <c r="BK104" i="4"/>
  <c r="J102" i="4"/>
  <c r="J92" i="4"/>
  <c r="BK1429" i="2"/>
  <c r="J1408" i="2"/>
  <c r="J1371" i="2"/>
  <c r="BK1289" i="2"/>
  <c r="BK1227" i="2"/>
  <c r="BK1162" i="2"/>
  <c r="BK1138" i="2"/>
  <c r="J1118" i="2"/>
  <c r="BK1075" i="2"/>
  <c r="BK977" i="2"/>
  <c r="BK864" i="2"/>
  <c r="J767" i="2"/>
  <c r="J713" i="2"/>
  <c r="BK674" i="2"/>
  <c r="BK599" i="2"/>
  <c r="J515" i="2"/>
  <c r="J462" i="2"/>
  <c r="BK379" i="2"/>
  <c r="J288" i="2"/>
  <c r="BK153" i="2"/>
  <c r="BK1603" i="2"/>
  <c r="J1592" i="2"/>
  <c r="BK1572" i="2"/>
  <c r="BK1532" i="2"/>
  <c r="J1499" i="2"/>
  <c r="BK1475" i="2"/>
  <c r="BK1450" i="2"/>
  <c r="BK1325" i="2"/>
  <c r="BK1211" i="2"/>
  <c r="J1201" i="2"/>
  <c r="BK1170" i="2"/>
  <c r="BK1103" i="2"/>
  <c r="J1077" i="2"/>
  <c r="J1034" i="2"/>
  <c r="J793" i="2"/>
  <c r="J749" i="2"/>
  <c r="J719" i="2"/>
  <c r="J691" i="2"/>
  <c r="BK460" i="2"/>
  <c r="J418" i="2"/>
  <c r="J372" i="2"/>
  <c r="J340" i="2"/>
  <c r="BK326" i="2"/>
  <c r="BK288" i="2"/>
  <c r="J255" i="2"/>
  <c r="J160" i="2"/>
  <c r="BK1873" i="2"/>
  <c r="BK1864" i="2"/>
  <c r="BK1820" i="2"/>
  <c r="BK1790" i="2"/>
  <c r="BK1758" i="2"/>
  <c r="BK1734" i="2"/>
  <c r="J1722" i="2"/>
  <c r="J1709" i="2"/>
  <c r="J1695" i="2"/>
  <c r="J1681" i="2"/>
  <c r="BK1670" i="2"/>
  <c r="BK1664" i="2"/>
  <c r="BK1624" i="2"/>
  <c r="J1621" i="2"/>
  <c r="J1612" i="2"/>
  <c r="J1604" i="2"/>
  <c r="J1593" i="2"/>
  <c r="J1583" i="2"/>
  <c r="J1544" i="2"/>
  <c r="J1527" i="2"/>
  <c r="J1517" i="2"/>
  <c r="J1497" i="2"/>
  <c r="BK1483" i="2"/>
  <c r="J1464" i="2"/>
  <c r="BK1437" i="2"/>
  <c r="BK1393" i="2"/>
  <c r="BK1349" i="2"/>
  <c r="BK1302" i="2"/>
  <c r="J1227" i="2"/>
  <c r="J1170" i="2"/>
  <c r="J1131" i="2"/>
  <c r="J1093" i="2"/>
  <c r="J977" i="2"/>
  <c r="BK925" i="2"/>
  <c r="J848" i="2"/>
  <c r="J735" i="2"/>
  <c r="J671" i="2"/>
  <c r="BK631" i="2"/>
  <c r="J569" i="2"/>
  <c r="J478" i="2"/>
  <c r="BK372" i="2"/>
  <c r="BK313" i="2"/>
  <c r="J172" i="2"/>
  <c r="J104" i="2"/>
  <c r="J1364" i="2"/>
  <c r="BK1274" i="2"/>
  <c r="BK1178" i="2"/>
  <c r="J1057" i="2"/>
  <c r="J918" i="2"/>
  <c r="J742" i="2"/>
  <c r="J633" i="2"/>
  <c r="BK569" i="2"/>
  <c r="BK453" i="2"/>
  <c r="BK225" i="2"/>
  <c r="BK157" i="2"/>
  <c r="AS54" i="1"/>
  <c r="BK94" i="4"/>
  <c r="J87" i="4"/>
  <c r="BK742" i="2"/>
  <c r="BK719" i="2"/>
  <c r="BK693" i="2"/>
  <c r="BK625" i="2"/>
  <c r="J495" i="2"/>
  <c r="BK388" i="2"/>
  <c r="J279" i="2"/>
  <c r="BK1602" i="2"/>
  <c r="BK1593" i="2"/>
  <c r="BK1583" i="2"/>
  <c r="BK1564" i="2"/>
  <c r="J1501" i="2"/>
  <c r="J1457" i="2"/>
  <c r="J674" i="2"/>
  <c r="J654" i="2"/>
  <c r="J617" i="2"/>
  <c r="BK541" i="2"/>
  <c r="BK462" i="2"/>
  <c r="BK371" i="2"/>
  <c r="J263" i="2"/>
  <c r="BK190" i="2"/>
  <c r="J127" i="2"/>
  <c r="J1437" i="2"/>
  <c r="BK1357" i="2"/>
  <c r="J1281" i="2"/>
  <c r="BK1027" i="2"/>
  <c r="J925" i="2"/>
  <c r="BK749" i="2"/>
  <c r="J652" i="2"/>
  <c r="J605" i="2"/>
  <c r="BK515" i="2"/>
  <c r="J399" i="2"/>
  <c r="BK160" i="2"/>
  <c r="BK133" i="2"/>
  <c r="J88" i="4"/>
  <c r="J97" i="4"/>
  <c r="J864" i="2"/>
  <c r="J693" i="2"/>
  <c r="BK444" i="2"/>
  <c r="BK411" i="2"/>
  <c r="J365" i="2"/>
  <c r="J322" i="2"/>
  <c r="BK263" i="2"/>
  <c r="J118" i="2"/>
  <c r="J1880" i="2"/>
  <c r="BK1870" i="2"/>
  <c r="J1830" i="2"/>
  <c r="J1810" i="2"/>
  <c r="BK1784" i="2"/>
  <c r="BK1746" i="2"/>
  <c r="J1729" i="2"/>
  <c r="BK1715" i="2"/>
  <c r="BK1695" i="2"/>
  <c r="BK1681" i="2"/>
  <c r="J1670" i="2"/>
  <c r="J1664" i="2"/>
  <c r="J1624" i="2"/>
  <c r="BK1615" i="2"/>
  <c r="BK1605" i="2"/>
  <c r="J1602" i="2"/>
  <c r="J1591" i="2"/>
  <c r="J1572" i="2"/>
  <c r="J1550" i="2"/>
  <c r="J1532" i="2"/>
  <c r="BK1499" i="2"/>
  <c r="J1491" i="2"/>
  <c r="J1470" i="2"/>
  <c r="J1444" i="2"/>
  <c r="BK1400" i="2"/>
  <c r="J1385" i="2"/>
  <c r="BK1318" i="2"/>
  <c r="J1289" i="2"/>
  <c r="J1219" i="2"/>
  <c r="J1185" i="2"/>
  <c r="J1138" i="2"/>
  <c r="BK1034" i="2"/>
  <c r="BK840" i="2"/>
  <c r="BK803" i="2"/>
  <c r="BK682" i="2"/>
  <c r="BK650" i="2"/>
  <c r="BK605" i="2"/>
  <c r="BK535" i="2"/>
  <c r="J464" i="2"/>
  <c r="BK365" i="2"/>
  <c r="J326" i="2"/>
  <c r="BK196" i="2"/>
  <c r="J1858" i="2"/>
  <c r="J1415" i="2"/>
  <c r="BK1296" i="2"/>
  <c r="J1206" i="2"/>
  <c r="BK1085" i="2"/>
  <c r="J1004" i="2"/>
  <c r="BK826" i="2"/>
  <c r="BK671" i="2"/>
  <c r="J594" i="2"/>
  <c r="J541" i="2"/>
  <c r="BK407" i="2"/>
  <c r="BK255" i="2"/>
  <c r="J167" i="2"/>
  <c r="F35" i="3"/>
  <c r="BK91" i="4"/>
  <c r="BK106" i="4"/>
  <c r="J94" i="4"/>
  <c r="J89" i="4"/>
  <c r="BK939" i="2"/>
  <c r="J812" i="2"/>
  <c r="BK613" i="2"/>
  <c r="BK485" i="2"/>
  <c r="BK429" i="2"/>
  <c r="J296" i="2"/>
  <c r="J150" i="2"/>
  <c r="J1734" i="2"/>
  <c r="BK1594" i="2"/>
  <c r="BK1527" i="2"/>
  <c r="J1493" i="2"/>
  <c r="J1430" i="2"/>
  <c r="J1318" i="2"/>
  <c r="BK793" i="2"/>
  <c r="BK691" i="2"/>
  <c r="J625" i="2"/>
  <c r="J589" i="2"/>
  <c r="J471" i="2"/>
  <c r="J379" i="2"/>
  <c r="BK340" i="2"/>
  <c r="BK305" i="2"/>
  <c r="BK202" i="2"/>
  <c r="J1341" i="2"/>
  <c r="J1266" i="2"/>
  <c r="BK1185" i="2"/>
  <c r="BK963" i="2"/>
  <c r="BK819" i="2"/>
  <c r="BK654" i="2"/>
  <c r="BK617" i="2"/>
  <c r="J548" i="2"/>
  <c r="J444" i="2"/>
  <c r="J273" i="2"/>
  <c r="J153" i="2"/>
  <c r="BK118" i="2"/>
  <c r="J82" i="3"/>
  <c r="BK88" i="4"/>
  <c r="BK92" i="4"/>
  <c r="BK90" i="4"/>
  <c r="BK110" i="2" l="1"/>
  <c r="J110" i="2" s="1"/>
  <c r="J62" i="2" s="1"/>
  <c r="P272" i="2"/>
  <c r="BK624" i="2"/>
  <c r="J624" i="2" s="1"/>
  <c r="J66" i="2" s="1"/>
  <c r="R673" i="2"/>
  <c r="P695" i="2"/>
  <c r="BK704" i="2"/>
  <c r="J704" i="2" s="1"/>
  <c r="J72" i="2" s="1"/>
  <c r="BK1154" i="2"/>
  <c r="J1154" i="2"/>
  <c r="J73" i="2" s="1"/>
  <c r="T1210" i="2"/>
  <c r="BK1474" i="2"/>
  <c r="J1474" i="2"/>
  <c r="J75" i="2" s="1"/>
  <c r="BK1575" i="2"/>
  <c r="J1575" i="2" s="1"/>
  <c r="J76" i="2" s="1"/>
  <c r="BK1614" i="2"/>
  <c r="J1614" i="2"/>
  <c r="J77" i="2" s="1"/>
  <c r="R1623" i="2"/>
  <c r="BK1757" i="2"/>
  <c r="J1757" i="2"/>
  <c r="J79" i="2" s="1"/>
  <c r="BK1850" i="2"/>
  <c r="J1850" i="2" s="1"/>
  <c r="J80" i="2" s="1"/>
  <c r="BK1872" i="2"/>
  <c r="J1872" i="2"/>
  <c r="J81" i="2" s="1"/>
  <c r="R110" i="2"/>
  <c r="R272" i="2"/>
  <c r="P624" i="2"/>
  <c r="P673" i="2"/>
  <c r="BK695" i="2"/>
  <c r="J695" i="2" s="1"/>
  <c r="J71" i="2" s="1"/>
  <c r="R695" i="2"/>
  <c r="T695" i="2"/>
  <c r="T704" i="2"/>
  <c r="T1154" i="2"/>
  <c r="R1210" i="2"/>
  <c r="R1474" i="2"/>
  <c r="P1575" i="2"/>
  <c r="P1614" i="2"/>
  <c r="P1623" i="2"/>
  <c r="R1757" i="2"/>
  <c r="P1850" i="2"/>
  <c r="P1872" i="2"/>
  <c r="P86" i="4"/>
  <c r="R93" i="4"/>
  <c r="T110" i="2"/>
  <c r="T272" i="2"/>
  <c r="T624" i="2"/>
  <c r="T673" i="2"/>
  <c r="R704" i="2"/>
  <c r="R1154" i="2"/>
  <c r="P1210" i="2"/>
  <c r="P1474" i="2"/>
  <c r="T1575" i="2"/>
  <c r="T1614" i="2"/>
  <c r="T1623" i="2"/>
  <c r="T1757" i="2"/>
  <c r="R1850" i="2"/>
  <c r="R1872" i="2"/>
  <c r="R86" i="4"/>
  <c r="P110" i="2"/>
  <c r="P102" i="2"/>
  <c r="BK272" i="2"/>
  <c r="J272" i="2" s="1"/>
  <c r="J65" i="2" s="1"/>
  <c r="R624" i="2"/>
  <c r="BK673" i="2"/>
  <c r="J673" i="2" s="1"/>
  <c r="J70" i="2" s="1"/>
  <c r="P704" i="2"/>
  <c r="P1154" i="2"/>
  <c r="BK1210" i="2"/>
  <c r="J1210" i="2"/>
  <c r="J74" i="2"/>
  <c r="T1474" i="2"/>
  <c r="R1575" i="2"/>
  <c r="R1614" i="2"/>
  <c r="BK1623" i="2"/>
  <c r="J1623" i="2" s="1"/>
  <c r="J78" i="2" s="1"/>
  <c r="P1757" i="2"/>
  <c r="T1850" i="2"/>
  <c r="T1872" i="2"/>
  <c r="BK86" i="4"/>
  <c r="J86" i="4"/>
  <c r="J61" i="4"/>
  <c r="T86" i="4"/>
  <c r="BK93" i="4"/>
  <c r="J93" i="4"/>
  <c r="J62" i="4"/>
  <c r="P93" i="4"/>
  <c r="T93" i="4"/>
  <c r="BK96" i="4"/>
  <c r="J96" i="4"/>
  <c r="J63" i="4" s="1"/>
  <c r="P96" i="4"/>
  <c r="R96" i="4"/>
  <c r="T96" i="4"/>
  <c r="BK101" i="4"/>
  <c r="J101" i="4" s="1"/>
  <c r="J64" i="4" s="1"/>
  <c r="P101" i="4"/>
  <c r="R101" i="4"/>
  <c r="T101" i="4"/>
  <c r="BK658" i="2"/>
  <c r="J658" i="2"/>
  <c r="J67" i="2" s="1"/>
  <c r="BK103" i="2"/>
  <c r="J103" i="2"/>
  <c r="J61" i="2"/>
  <c r="BK81" i="3"/>
  <c r="J81" i="3" s="1"/>
  <c r="J60" i="3" s="1"/>
  <c r="BK262" i="2"/>
  <c r="BK261" i="2" s="1"/>
  <c r="BK662" i="2"/>
  <c r="J662" i="2"/>
  <c r="J69" i="2" s="1"/>
  <c r="J52" i="4"/>
  <c r="F55" i="4"/>
  <c r="BE89" i="4"/>
  <c r="BE90" i="4"/>
  <c r="BE98" i="4"/>
  <c r="BE87" i="4"/>
  <c r="BE92" i="4"/>
  <c r="BE100" i="4"/>
  <c r="BE106" i="4"/>
  <c r="E74" i="4"/>
  <c r="BE88" i="4"/>
  <c r="BE95" i="4"/>
  <c r="BE102" i="4"/>
  <c r="BE91" i="4"/>
  <c r="BE94" i="4"/>
  <c r="BE97" i="4"/>
  <c r="BE104" i="4"/>
  <c r="E48" i="3"/>
  <c r="J52" i="3"/>
  <c r="F55" i="3"/>
  <c r="BE82" i="3"/>
  <c r="BB56" i="1"/>
  <c r="BC56" i="1"/>
  <c r="BD56" i="1"/>
  <c r="BE145" i="2"/>
  <c r="BE288" i="2"/>
  <c r="BE296" i="2"/>
  <c r="BE313" i="2"/>
  <c r="BE326" i="2"/>
  <c r="BE332" i="2"/>
  <c r="BE338" i="2"/>
  <c r="BE354" i="2"/>
  <c r="BE360" i="2"/>
  <c r="BE365" i="2"/>
  <c r="BE371" i="2"/>
  <c r="BE372" i="2"/>
  <c r="BE462" i="2"/>
  <c r="BE478" i="2"/>
  <c r="BE495" i="2"/>
  <c r="BE527" i="2"/>
  <c r="BE548" i="2"/>
  <c r="BE584" i="2"/>
  <c r="BE589" i="2"/>
  <c r="BE613" i="2"/>
  <c r="BE621" i="2"/>
  <c r="BE631" i="2"/>
  <c r="BE652" i="2"/>
  <c r="BE659" i="2"/>
  <c r="BE663" i="2"/>
  <c r="BE705" i="2"/>
  <c r="BE713" i="2"/>
  <c r="BE727" i="2"/>
  <c r="BE767" i="2"/>
  <c r="BE848" i="2"/>
  <c r="BE856" i="2"/>
  <c r="BE977" i="2"/>
  <c r="BE1019" i="2"/>
  <c r="BE1027" i="2"/>
  <c r="BE1034" i="2"/>
  <c r="BE1075" i="2"/>
  <c r="BE1077" i="2"/>
  <c r="BE1124" i="2"/>
  <c r="BE1152" i="2"/>
  <c r="BE1162" i="2"/>
  <c r="BE1170" i="2"/>
  <c r="BE1193" i="2"/>
  <c r="BE1201" i="2"/>
  <c r="BE1208" i="2"/>
  <c r="BE1219" i="2"/>
  <c r="BE1235" i="2"/>
  <c r="BE1243" i="2"/>
  <c r="BE1318" i="2"/>
  <c r="BE1332" i="2"/>
  <c r="BE1371" i="2"/>
  <c r="BE1400" i="2"/>
  <c r="BE1457" i="2"/>
  <c r="E48" i="2"/>
  <c r="F98" i="2"/>
  <c r="BE111" i="2"/>
  <c r="BE127" i="2"/>
  <c r="BE150" i="2"/>
  <c r="BE167" i="2"/>
  <c r="BE209" i="2"/>
  <c r="BE225" i="2"/>
  <c r="BE255" i="2"/>
  <c r="BE273" i="2"/>
  <c r="BE279" i="2"/>
  <c r="BE346" i="2"/>
  <c r="BE379" i="2"/>
  <c r="BE437" i="2"/>
  <c r="BE453" i="2"/>
  <c r="BE460" i="2"/>
  <c r="BE471" i="2"/>
  <c r="BE485" i="2"/>
  <c r="BE491" i="2"/>
  <c r="BE535" i="2"/>
  <c r="BE569" i="2"/>
  <c r="BE574" i="2"/>
  <c r="BE594" i="2"/>
  <c r="BE599" i="2"/>
  <c r="BE625" i="2"/>
  <c r="BE633" i="2"/>
  <c r="BE641" i="2"/>
  <c r="BE650" i="2"/>
  <c r="BE671" i="2"/>
  <c r="BE693" i="2"/>
  <c r="BE696" i="2"/>
  <c r="BE702" i="2"/>
  <c r="BE719" i="2"/>
  <c r="BE742" i="2"/>
  <c r="BE749" i="2"/>
  <c r="BE812" i="2"/>
  <c r="BE864" i="2"/>
  <c r="BE899" i="2"/>
  <c r="BE963" i="2"/>
  <c r="BE1067" i="2"/>
  <c r="BE1103" i="2"/>
  <c r="BE1155" i="2"/>
  <c r="BE1227" i="2"/>
  <c r="BE1266" i="2"/>
  <c r="BE1325" i="2"/>
  <c r="BE1357" i="2"/>
  <c r="BE1364" i="2"/>
  <c r="BE1393" i="2"/>
  <c r="BE1415" i="2"/>
  <c r="BE1423" i="2"/>
  <c r="BE1430" i="2"/>
  <c r="BE1450" i="2"/>
  <c r="BE1472" i="2"/>
  <c r="BE1475" i="2"/>
  <c r="BE1497" i="2"/>
  <c r="BE1501" i="2"/>
  <c r="BE1527" i="2"/>
  <c r="BE1550" i="2"/>
  <c r="BE1573" i="2"/>
  <c r="BE1591" i="2"/>
  <c r="BE1592" i="2"/>
  <c r="BE1594" i="2"/>
  <c r="BE1602" i="2"/>
  <c r="BE1603" i="2"/>
  <c r="BE1605" i="2"/>
  <c r="BE1612" i="2"/>
  <c r="BE1615" i="2"/>
  <c r="BE1621" i="2"/>
  <c r="BE1624" i="2"/>
  <c r="BE1644" i="2"/>
  <c r="BE1664" i="2"/>
  <c r="BE1667" i="2"/>
  <c r="BE1670" i="2"/>
  <c r="BE1674" i="2"/>
  <c r="BE1681" i="2"/>
  <c r="BE1688" i="2"/>
  <c r="BE1695" i="2"/>
  <c r="BE1702" i="2"/>
  <c r="BE1709" i="2"/>
  <c r="BE1715" i="2"/>
  <c r="BE1722" i="2"/>
  <c r="BE1729" i="2"/>
  <c r="BE1734" i="2"/>
  <c r="BE1746" i="2"/>
  <c r="BE1758" i="2"/>
  <c r="BE1784" i="2"/>
  <c r="BE1790" i="2"/>
  <c r="BE1810" i="2"/>
  <c r="BE1820" i="2"/>
  <c r="BE1858" i="2"/>
  <c r="BE1864" i="2"/>
  <c r="BE1870" i="2"/>
  <c r="BE1873" i="2"/>
  <c r="J95" i="2"/>
  <c r="BE133" i="2"/>
  <c r="BE153" i="2"/>
  <c r="BE157" i="2"/>
  <c r="BE172" i="2"/>
  <c r="BE202" i="2"/>
  <c r="BE216" i="2"/>
  <c r="BE388" i="2"/>
  <c r="BE399" i="2"/>
  <c r="BE407" i="2"/>
  <c r="BE411" i="2"/>
  <c r="BE418" i="2"/>
  <c r="BE427" i="2"/>
  <c r="BE429" i="2"/>
  <c r="BE654" i="2"/>
  <c r="BE674" i="2"/>
  <c r="BE682" i="2"/>
  <c r="BE712" i="2"/>
  <c r="BE803" i="2"/>
  <c r="BE819" i="2"/>
  <c r="BE840" i="2"/>
  <c r="BE925" i="2"/>
  <c r="BE939" i="2"/>
  <c r="BE946" i="2"/>
  <c r="BE1012" i="2"/>
  <c r="BE1047" i="2"/>
  <c r="BE1057" i="2"/>
  <c r="BE1101" i="2"/>
  <c r="BE1111" i="2"/>
  <c r="BE1118" i="2"/>
  <c r="BE1131" i="2"/>
  <c r="BE1138" i="2"/>
  <c r="BE1145" i="2"/>
  <c r="BE1178" i="2"/>
  <c r="BE1258" i="2"/>
  <c r="BE1281" i="2"/>
  <c r="BE1289" i="2"/>
  <c r="BE1296" i="2"/>
  <c r="BE1302" i="2"/>
  <c r="BE1349" i="2"/>
  <c r="BE1377" i="2"/>
  <c r="BE1408" i="2"/>
  <c r="BE1429" i="2"/>
  <c r="BE1437" i="2"/>
  <c r="BE1444" i="2"/>
  <c r="BE1464" i="2"/>
  <c r="BE1470" i="2"/>
  <c r="BE1483" i="2"/>
  <c r="BE1491" i="2"/>
  <c r="BE1493" i="2"/>
  <c r="BE1495" i="2"/>
  <c r="BE1499" i="2"/>
  <c r="BE1509" i="2"/>
  <c r="BE1517" i="2"/>
  <c r="BE1519" i="2"/>
  <c r="BE1532" i="2"/>
  <c r="BE1538" i="2"/>
  <c r="BE1544" i="2"/>
  <c r="BE1556" i="2"/>
  <c r="BE1564" i="2"/>
  <c r="BE1572" i="2"/>
  <c r="BE1576" i="2"/>
  <c r="BE1583" i="2"/>
  <c r="BE1590" i="2"/>
  <c r="BE1593" i="2"/>
  <c r="BE1601" i="2"/>
  <c r="BE1604" i="2"/>
  <c r="BE1830" i="2"/>
  <c r="BE1880" i="2"/>
  <c r="BE104" i="2"/>
  <c r="BE118" i="2"/>
  <c r="BE138" i="2"/>
  <c r="BE160" i="2"/>
  <c r="BE190" i="2"/>
  <c r="BE196" i="2"/>
  <c r="BE248" i="2"/>
  <c r="BE263" i="2"/>
  <c r="BE305" i="2"/>
  <c r="BE322" i="2"/>
  <c r="BE340" i="2"/>
  <c r="BE370" i="2"/>
  <c r="BE395" i="2"/>
  <c r="BE444" i="2"/>
  <c r="BE464" i="2"/>
  <c r="BE515" i="2"/>
  <c r="BE541" i="2"/>
  <c r="BE579" i="2"/>
  <c r="BE605" i="2"/>
  <c r="BE617" i="2"/>
  <c r="BE636" i="2"/>
  <c r="BE648" i="2"/>
  <c r="BE691" i="2"/>
  <c r="BE735" i="2"/>
  <c r="BE779" i="2"/>
  <c r="BE793" i="2"/>
  <c r="BE826" i="2"/>
  <c r="BE833" i="2"/>
  <c r="BE918" i="2"/>
  <c r="BE1004" i="2"/>
  <c r="BE1085" i="2"/>
  <c r="BE1093" i="2"/>
  <c r="BE1185" i="2"/>
  <c r="BE1206" i="2"/>
  <c r="BE1211" i="2"/>
  <c r="BE1250" i="2"/>
  <c r="BE1274" i="2"/>
  <c r="BE1310" i="2"/>
  <c r="BE1341" i="2"/>
  <c r="BE1385" i="2"/>
  <c r="BE1851" i="2"/>
  <c r="F34" i="3"/>
  <c r="BA56" i="1"/>
  <c r="J33" i="3"/>
  <c r="AV56" i="1" s="1"/>
  <c r="AT56" i="1" s="1"/>
  <c r="J34" i="4"/>
  <c r="AW57" i="1" s="1"/>
  <c r="F35" i="2"/>
  <c r="BB55" i="1" s="1"/>
  <c r="BB54" i="1" s="1"/>
  <c r="W31" i="1" s="1"/>
  <c r="F34" i="2"/>
  <c r="BA55" i="1" s="1"/>
  <c r="F37" i="2"/>
  <c r="BD55" i="1" s="1"/>
  <c r="BD54" i="1" s="1"/>
  <c r="W33" i="1" s="1"/>
  <c r="F35" i="4"/>
  <c r="BB57" i="1" s="1"/>
  <c r="F36" i="4"/>
  <c r="BC57" i="1" s="1"/>
  <c r="F37" i="4"/>
  <c r="BD57" i="1" s="1"/>
  <c r="J34" i="2"/>
  <c r="AW55" i="1" s="1"/>
  <c r="F36" i="2"/>
  <c r="BC55" i="1" s="1"/>
  <c r="F34" i="4"/>
  <c r="BA57" i="1" s="1"/>
  <c r="BK102" i="2" l="1"/>
  <c r="J102" i="2" s="1"/>
  <c r="J60" i="2" s="1"/>
  <c r="J261" i="2"/>
  <c r="J63" i="2" s="1"/>
  <c r="J262" i="2"/>
  <c r="J64" i="2" s="1"/>
  <c r="T102" i="2"/>
  <c r="T101" i="2" s="1"/>
  <c r="T661" i="2"/>
  <c r="P661" i="2"/>
  <c r="P101" i="2" s="1"/>
  <c r="AU55" i="1" s="1"/>
  <c r="AU54" i="1" s="1"/>
  <c r="R102" i="2"/>
  <c r="R661" i="2"/>
  <c r="R85" i="4"/>
  <c r="R84" i="4"/>
  <c r="T85" i="4"/>
  <c r="T84" i="4" s="1"/>
  <c r="P85" i="4"/>
  <c r="P84" i="4"/>
  <c r="AU57" i="1"/>
  <c r="BK661" i="2"/>
  <c r="J661" i="2"/>
  <c r="J68" i="2"/>
  <c r="BK80" i="3"/>
  <c r="J80" i="3" s="1"/>
  <c r="J59" i="3" s="1"/>
  <c r="BK85" i="4"/>
  <c r="J85" i="4"/>
  <c r="J60" i="4" s="1"/>
  <c r="BC54" i="1"/>
  <c r="W32" i="1"/>
  <c r="F33" i="4"/>
  <c r="AZ57" i="1" s="1"/>
  <c r="F33" i="2"/>
  <c r="AZ55" i="1"/>
  <c r="F33" i="3"/>
  <c r="AZ56" i="1" s="1"/>
  <c r="J33" i="2"/>
  <c r="AV55" i="1"/>
  <c r="AT55" i="1"/>
  <c r="AX54" i="1"/>
  <c r="J33" i="4"/>
  <c r="AV57" i="1"/>
  <c r="AT57" i="1" s="1"/>
  <c r="BA54" i="1"/>
  <c r="W30" i="1"/>
  <c r="R101" i="2" l="1"/>
  <c r="BK84" i="4"/>
  <c r="J84" i="4" s="1"/>
  <c r="J59" i="4" s="1"/>
  <c r="BK101" i="2"/>
  <c r="J101" i="2"/>
  <c r="J59" i="2" s="1"/>
  <c r="AY54" i="1"/>
  <c r="J30" i="3"/>
  <c r="AG56" i="1"/>
  <c r="AN56" i="1"/>
  <c r="AZ54" i="1"/>
  <c r="W29" i="1" s="1"/>
  <c r="AW54" i="1"/>
  <c r="AK30" i="1"/>
  <c r="J39" i="3" l="1"/>
  <c r="J30" i="2"/>
  <c r="AG55" i="1" s="1"/>
  <c r="J30" i="4"/>
  <c r="AG57" i="1"/>
  <c r="AV54" i="1"/>
  <c r="AK29" i="1" s="1"/>
  <c r="J39" i="4" l="1"/>
  <c r="J39" i="2"/>
  <c r="AN57" i="1"/>
  <c r="AN55" i="1"/>
  <c r="AT54" i="1"/>
  <c r="AG54" i="1"/>
  <c r="AK26" i="1"/>
  <c r="AN54" i="1" l="1"/>
  <c r="AK35" i="1"/>
</calcChain>
</file>

<file path=xl/sharedStrings.xml><?xml version="1.0" encoding="utf-8"?>
<sst xmlns="http://schemas.openxmlformats.org/spreadsheetml/2006/main" count="19625" uniqueCount="2135">
  <si>
    <t>Export Komplet</t>
  </si>
  <si>
    <t>VZ</t>
  </si>
  <si>
    <t>2.0</t>
  </si>
  <si>
    <t>ZAMOK</t>
  </si>
  <si>
    <t>False</t>
  </si>
  <si>
    <t>{1efeb627-90da-4542-81ce-f4fc84e1f5b3}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</si>
  <si>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</si>
  <si>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</si>
  <si>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</si>
  <si>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</si>
  <si>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</si>
  <si>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</si>
  <si>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</si>
  <si>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</si>
  <si>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20221209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</si>
  <si>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</si>
  <si>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</si>
  <si>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Lanškroun - rekonstrukce střechy</t>
  </si>
  <si>
    <t>KSO:</t>
  </si>
  <si>
    <t/>
  </si>
  <si>
    <t>CC-CZ:</t>
  </si>
  <si>
    <t>Místo:</t>
  </si>
  <si>
    <t>Lanškroun</t>
  </si>
  <si>
    <t>Datum:</t>
  </si>
  <si>
    <t>9. 12. 2022</t>
  </si>
  <si>
    <t>Zadavatel:</t>
  </si>
  <si>
    <t>IČ:</t>
  </si>
  <si>
    <t>70892822</t>
  </si>
  <si>
    <t>Pardubický kraj, Komenského nám.125, Pardubice</t>
  </si>
  <si>
    <t>DIČ:</t>
  </si>
  <si>
    <t>CZ70892822</t>
  </si>
  <si>
    <t>Uchazeč:</t>
  </si>
  <si>
    <t>Vyplň údaj</t>
  </si>
  <si>
    <t>Projektant:</t>
  </si>
  <si>
    <t>48155586</t>
  </si>
  <si>
    <t>INRECO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</si>
  <si>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</si>
  <si>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</si>
  <si>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</si>
  <si>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</si>
  <si>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</si>
  <si>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</si>
  <si>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</si>
  <si>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</si>
  <si>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</si>
  <si>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</si>
  <si>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</si>
  <si>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</si>
  <si>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</si>
  <si>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</si>
  <si>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</si>
  <si>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</si>
  <si>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</si>
  <si>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</si>
  <si>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</si>
  <si>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</si>
  <si>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</si>
  <si>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</si>
  <si>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</si>
  <si>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</si>
  <si>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</si>
  <si>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</si>
  <si>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</si>
  <si>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</si>
  <si>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</si>
  <si>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</si>
  <si>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</si>
  <si>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</si>
  <si>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</si>
  <si>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</si>
  <si>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</si>
  <si>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</si>
  <si>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</si>
  <si>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</si>
  <si>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</si>
  <si>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</si>
  <si>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</si>
  <si>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</si>
  <si>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</si>
  <si>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</si>
  <si>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</si>
  <si>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</si>
  <si>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</si>
  <si>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</si>
  <si>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konstrukční řešení</t>
  </si>
  <si>
    <t>STA</t>
  </si>
  <si>
    <t>1</t>
  </si>
  <si>
    <t>{7f981120-6f0b-4257-aaf4-4f9a5e3b433c}</t>
  </si>
  <si>
    <t>2</t>
  </si>
  <si>
    <t>D.1.4.5</t>
  </si>
  <si>
    <t>Vnější ochrana před bleskem</t>
  </si>
  <si>
    <t>{d4ab8d77-17da-4461-aa5c-7176391c460d}</t>
  </si>
  <si>
    <t>VRN</t>
  </si>
  <si>
    <t>Vedlejší rozpočtové náklady</t>
  </si>
  <si>
    <t>{f52e2bdf-0af2-4e95-84ea-5e1cc84ad2d8}</t>
  </si>
  <si>
    <t>lešení_I</t>
  </si>
  <si>
    <t>lešení I</t>
  </si>
  <si>
    <t>m2</t>
  </si>
  <si>
    <t>648</t>
  </si>
  <si>
    <t>lešení_II</t>
  </si>
  <si>
    <t>lesení II</t>
  </si>
  <si>
    <t>177</t>
  </si>
  <si>
    <t>KRYCÍ LIST SOUPISU PRACÍ</t>
  </si>
  <si>
    <t>krov_I</t>
  </si>
  <si>
    <t>m3</t>
  </si>
  <si>
    <t>1,044</t>
  </si>
  <si>
    <t>Krov_II</t>
  </si>
  <si>
    <t>krov II</t>
  </si>
  <si>
    <t>0,942</t>
  </si>
  <si>
    <t>Krov_III</t>
  </si>
  <si>
    <t>krov III</t>
  </si>
  <si>
    <t>4,796</t>
  </si>
  <si>
    <t>Krov_IV</t>
  </si>
  <si>
    <t>Krov IV</t>
  </si>
  <si>
    <t>1,166</t>
  </si>
  <si>
    <t>Objekt:</t>
  </si>
  <si>
    <t>krov_V</t>
  </si>
  <si>
    <t>krov V</t>
  </si>
  <si>
    <t>0,063</t>
  </si>
  <si>
    <t>D.1.1. - Architektonicko - konstrukční řešení</t>
  </si>
  <si>
    <t>krov_VI</t>
  </si>
  <si>
    <t>Krov VI</t>
  </si>
  <si>
    <t>2,064</t>
  </si>
  <si>
    <t>Krov_VII</t>
  </si>
  <si>
    <t>Krov VII</t>
  </si>
  <si>
    <t>0,232</t>
  </si>
  <si>
    <t>krov_VIII</t>
  </si>
  <si>
    <t>krovVIII</t>
  </si>
  <si>
    <t>0,04</t>
  </si>
  <si>
    <t>Krov_IX</t>
  </si>
  <si>
    <t>Krov IX</t>
  </si>
  <si>
    <t>0,845</t>
  </si>
  <si>
    <t>bednění_I</t>
  </si>
  <si>
    <t>bednění I</t>
  </si>
  <si>
    <t>28,094</t>
  </si>
  <si>
    <t>kontralatě</t>
  </si>
  <si>
    <t>2,745</t>
  </si>
  <si>
    <t>JV_om_100</t>
  </si>
  <si>
    <t>JV omítky 100% výměna</t>
  </si>
  <si>
    <t>26,3</t>
  </si>
  <si>
    <t>JZ_SZ_om_10</t>
  </si>
  <si>
    <t>JZ a SZ omítky opravy 10%</t>
  </si>
  <si>
    <t>162,1</t>
  </si>
  <si>
    <t>JV_om_10</t>
  </si>
  <si>
    <t>JV om 10%</t>
  </si>
  <si>
    <t>463,85</t>
  </si>
  <si>
    <t>JVa_om_20</t>
  </si>
  <si>
    <t>JV om 20% var A</t>
  </si>
  <si>
    <t>74,9</t>
  </si>
  <si>
    <t>JVb_om_20</t>
  </si>
  <si>
    <t>JV om 20% var b</t>
  </si>
  <si>
    <t>14,35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</si>
  <si>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</si>
  <si>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</si>
  <si>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</si>
  <si>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</si>
  <si>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</si>
  <si>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</si>
  <si>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</si>
  <si>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65 - Restaurátorské práce</t>
  </si>
  <si>
    <t xml:space="preserve">      65_2 - Restaurování zámečnických konstrukcí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</si>
  <si>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</si>
  <si>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</si>
  <si>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</si>
  <si>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</si>
  <si>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</si>
  <si>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</si>
  <si>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</si>
  <si>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</si>
  <si>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</si>
  <si>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</si>
  <si>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</si>
  <si>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</si>
  <si>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</si>
  <si>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</si>
  <si>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</si>
  <si>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</si>
  <si>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</si>
  <si>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</si>
  <si>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</si>
  <si>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</si>
  <si>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</si>
  <si>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</si>
  <si>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</si>
  <si>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</si>
  <si>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</si>
  <si>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</si>
  <si>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</si>
  <si>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</si>
  <si>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</si>
  <si>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</si>
  <si>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</si>
  <si>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</si>
  <si>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</si>
  <si>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</si>
  <si>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</si>
  <si>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</si>
  <si>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314291512R</t>
  </si>
  <si>
    <t>Komínové těleso - nahrazení 3 ks rozpadlých cihel, cihlami se shodným formátem, kladenými do vápenocementové zdící malty</t>
  </si>
  <si>
    <t>kpl</t>
  </si>
  <si>
    <t>4</t>
  </si>
  <si>
    <t>-1604682191</t>
  </si>
  <si>
    <t>VV</t>
  </si>
  <si>
    <t>D.1.1.1 Technická zpráva</t>
  </si>
  <si>
    <t>5.10.1. Povrchové úpravy vnější</t>
  </si>
  <si>
    <t>D.1.1.2.2 Půdorys střechy</t>
  </si>
  <si>
    <t>"P9" 1</t>
  </si>
  <si>
    <t>Součet</t>
  </si>
  <si>
    <t>6</t>
  </si>
  <si>
    <t>Úpravy povrchů, podlahy a osazování výplní</t>
  </si>
  <si>
    <t>619996117</t>
  </si>
  <si>
    <t>Ochrana stavebních konstrukcí a samostatných prvků včetně pozdějšího odstranění obedněním z OSB desek podlahy</t>
  </si>
  <si>
    <t>CS ÚRS 2022 02</t>
  </si>
  <si>
    <t>-1116149074</t>
  </si>
  <si>
    <t>Online PSC</t>
  </si>
  <si>
    <t>https://podminky.urs.cz/item/CS_URS_2022_02/619996117</t>
  </si>
  <si>
    <t>5.1. Přípravné práce</t>
  </si>
  <si>
    <t>11*2</t>
  </si>
  <si>
    <t>(6,065+5,755)*2</t>
  </si>
  <si>
    <t>619996145</t>
  </si>
  <si>
    <t>Ochrana stavebních konstrukcí a samostatných prvků včetně pozdějšího odstranění obalením geotextilií samostatných konstrukcí a prvků</t>
  </si>
  <si>
    <t>594311630</t>
  </si>
  <si>
    <t>https://podminky.urs.cz/item/CS_URS_2022_02/619996145</t>
  </si>
  <si>
    <t>"P15" 5</t>
  </si>
  <si>
    <t>621611132R</t>
  </si>
  <si>
    <t>Nátěr vápenný dvojnásobný vnějších omítaných stěn včetně penetrace provedený ručně odstín pískový</t>
  </si>
  <si>
    <t>1171786447</t>
  </si>
  <si>
    <t xml:space="preserve">omítané komíny nad střechou </t>
  </si>
  <si>
    <t>1,2*1+1,2*0,6+0,77*2*0,75</t>
  </si>
  <si>
    <t>1,6*0,9+1,6*0,5+0,875*2*0,75</t>
  </si>
  <si>
    <t>Mezisoučet</t>
  </si>
  <si>
    <t>5</t>
  </si>
  <si>
    <t>622131152R</t>
  </si>
  <si>
    <t>Nový trasový přednástřik z maltové omítkové směsi na bázi trasového vápna, odolný vůči působení síranů a nanášený síťovitě na cca 50% plochy stěn (předpokládaná spotřeba 3kg/m2 líce zdiva)</t>
  </si>
  <si>
    <t>1702493677</t>
  </si>
  <si>
    <t>622311121R</t>
  </si>
  <si>
    <t>Hubenná vápenná omítka (poměr vápno/písek 1:4, destilovaná voda s pH &lt; 7,5, vodní součinitel určit na základě vlhkosti písku pro směs pro ruční omítání, tloušťka malty 20 mm)</t>
  </si>
  <si>
    <t>-2006487414</t>
  </si>
  <si>
    <t>5.3.4 Bourací práce na fasádách JV křídla</t>
  </si>
  <si>
    <t>5.10.1 Povrchové úpravy vnější</t>
  </si>
  <si>
    <t>D.1.1.2.6 Pohled od jihovýchodu - návrh</t>
  </si>
  <si>
    <t>JV_om_100*2</t>
  </si>
  <si>
    <t>7</t>
  </si>
  <si>
    <t>622325121R</t>
  </si>
  <si>
    <t>Jádro z trasvápenné jádrové omítky bez hydrofobizace tloušťky 40 mm nanášená ručně stěn (profilaci omítky a technologii nanášení s povrchovou úpravou vpichováním dle stávajícíí povrchové úpravy)</t>
  </si>
  <si>
    <t>-724656773</t>
  </si>
  <si>
    <t>8</t>
  </si>
  <si>
    <t>622325401R</t>
  </si>
  <si>
    <t>Oprava vápenné omítky vnějších ploch stupně členitosti 3 štukové, v rozsahu opravované plochy do 10% (tl. jádrové omítky uvažována v průměrné tl. 40 mm)</t>
  </si>
  <si>
    <t>316532153</t>
  </si>
  <si>
    <t>9</t>
  </si>
  <si>
    <t>622325402R</t>
  </si>
  <si>
    <t>Oprava vápenné omítky vnějších ploch stupně členitosti 3 štukové, v rozsahu opravované plochy přes 10 do 20% (tl. jádrové omítky uvažována v průměrné tl. 40 mm)</t>
  </si>
  <si>
    <t>403592777</t>
  </si>
  <si>
    <t>10</t>
  </si>
  <si>
    <t>622325501R</t>
  </si>
  <si>
    <t>Oprava vápenné omítky vnějších ploch stupně členitosti 4 štukové, v rozsahu opravované plochy do 10% (tl. jádrové omítky uvažována v průměrné tl. 40 mm)</t>
  </si>
  <si>
    <t>256370951</t>
  </si>
  <si>
    <t>11</t>
  </si>
  <si>
    <t>622326499R</t>
  </si>
  <si>
    <t>Kompletní provedení odsolovacího cyklu obkladem stěn z rozvlákněné celulózy včetně následného odstranění a mechanického dočištění, průměrná tloušťka buničinové kaše je 15 mm</t>
  </si>
  <si>
    <t>196727572</t>
  </si>
  <si>
    <t>5.12.2 Povrchové úpravy vnější</t>
  </si>
  <si>
    <t>80% ploch - 3 cykly</t>
  </si>
  <si>
    <t>JVb_om_20*0,8*3</t>
  </si>
  <si>
    <t>12</t>
  </si>
  <si>
    <t>622328231R</t>
  </si>
  <si>
    <t>Potažení vnějších ploch štukem z jemné trasvápenné omítky bez hydrofobizace tloušťky do 5 mm stěn</t>
  </si>
  <si>
    <t>-2086532769</t>
  </si>
  <si>
    <t>13</t>
  </si>
  <si>
    <t>623321121</t>
  </si>
  <si>
    <t>Omítka vápenocementová vnějších ploch nanášená ručně jednovrstvá, tloušťky do 15 mm hladká pilířů nebo sloupů</t>
  </si>
  <si>
    <t>92848339</t>
  </si>
  <si>
    <t>https://podminky.urs.cz/item/CS_URS_2022_02/623321121</t>
  </si>
  <si>
    <t>5.10.2. Povrchové úpravy vnitřní</t>
  </si>
  <si>
    <t>komíny - nad střechou a 50 cm pod střechou</t>
  </si>
  <si>
    <t xml:space="preserve">P9 2ks </t>
  </si>
  <si>
    <t>1,2*1,5+0,77*1,3*2+1,2*1,05</t>
  </si>
  <si>
    <t>1,6*0,9+1,6*0,5+0,875*0,7*2</t>
  </si>
  <si>
    <t>komíny - jen 50 cm pod střechou</t>
  </si>
  <si>
    <t>P8 5ks</t>
  </si>
  <si>
    <t>(0,875+1,3+0,875+1,3)*0,7</t>
  </si>
  <si>
    <t>(0,54+0,86+0,54+0,86)*0,7*2</t>
  </si>
  <si>
    <t>(0,53+2,09+0,76+0,47+3,32+0,2+0,2)*0,7</t>
  </si>
  <si>
    <t>(0,56+1,7+0,56+1,7)*0,7</t>
  </si>
  <si>
    <t>14</t>
  </si>
  <si>
    <t>628115110R</t>
  </si>
  <si>
    <t>Oprava komínových krycích desek - sanace pomocí rychle tuhnoucí minerální maltové směsi</t>
  </si>
  <si>
    <t>-1670850988</t>
  </si>
  <si>
    <t>D.1.1.1. Technická zpráva</t>
  </si>
  <si>
    <t>odstranění nesoudržných částic a úlomků</t>
  </si>
  <si>
    <t>"P8" 2,6+0,71+0,68+1,35+1,42</t>
  </si>
  <si>
    <t>628115111R</t>
  </si>
  <si>
    <t>Oprava komínových krycích desek - zafixování povrchu minerální hydroizolační stěrkou</t>
  </si>
  <si>
    <t>1242566109</t>
  </si>
  <si>
    <t>16</t>
  </si>
  <si>
    <t>628635220R</t>
  </si>
  <si>
    <t>Spárování komínového zdiva nad střechou maltou s pojivem z přirozeně hydraulického vápna NHL 3,5 a s plnivem z písků vhodné barevnosti</t>
  </si>
  <si>
    <t>468793922</t>
  </si>
  <si>
    <t>neomítané komíny nad střechou</t>
  </si>
  <si>
    <t>"P8"  35,74</t>
  </si>
  <si>
    <t>17</t>
  </si>
  <si>
    <t>629991001R</t>
  </si>
  <si>
    <t>Zakrytí vnějších ploch před znečištěním včetně pozdějšího odkrytí ploch podélných rovných (např. chodníků) geotextilií položenou volně</t>
  </si>
  <si>
    <t>-1903810041</t>
  </si>
  <si>
    <t>chodník, balkon</t>
  </si>
  <si>
    <t>40*2+10*3</t>
  </si>
  <si>
    <t>18</t>
  </si>
  <si>
    <t>629991011</t>
  </si>
  <si>
    <t>Zakrytí vnějších ploch před znečištěním včetně pozdějšího odkrytí výplní otvorů a svislých ploch fólií přilepenou lepící páskou</t>
  </si>
  <si>
    <t>1975747130</t>
  </si>
  <si>
    <t>https://podminky.urs.cz/item/CS_URS_2022_02/629991011</t>
  </si>
  <si>
    <t>truhlářské výplně, plastická štuková výzdoba a nápisy na fasádě, klempířské prvky</t>
  </si>
  <si>
    <t>6*3+18*3,2+10*3</t>
  </si>
  <si>
    <t>300</t>
  </si>
  <si>
    <t>19</t>
  </si>
  <si>
    <t>629995101</t>
  </si>
  <si>
    <t>Očištění vnějších ploch tlakovou vodou omytím</t>
  </si>
  <si>
    <t>-1234353217</t>
  </si>
  <si>
    <t>https://podminky.urs.cz/item/CS_URS_2022_02/629995101</t>
  </si>
  <si>
    <t xml:space="preserve"> komíny - nové omítky</t>
  </si>
  <si>
    <t>" P 16 pod střechou "  15,428</t>
  </si>
  <si>
    <t>" P 9  nad střechou"     8,527</t>
  </si>
  <si>
    <t>komíny -stávající omítky v půdním prostoru</t>
  </si>
  <si>
    <t>90,624</t>
  </si>
  <si>
    <t>komínové hlavice</t>
  </si>
  <si>
    <t>(0,975*1,4)+(0,975+1,4)*2*0,1</t>
  </si>
  <si>
    <t>(0,63*3,42)+(0,63+3,42)*2*0,1</t>
  </si>
  <si>
    <t>(0,86*0,27)+(0,27+0,27)*0,1</t>
  </si>
  <si>
    <t>(0,64*0,96)+(0,64+0,96)*2*0,1</t>
  </si>
  <si>
    <t>(0,63*0,93)+(0,63+0,93)*2*0,1</t>
  </si>
  <si>
    <t>(0,66*1,82)+(0,66+1,82)*2*0,1</t>
  </si>
  <si>
    <t>20</t>
  </si>
  <si>
    <t>635111421</t>
  </si>
  <si>
    <t>Doplnění násypu pod dlažby, podlahy a mazaniny pískem neupraveným (s dodáním hmot), s udusáním a urovnáním povrchu násypu plochy jednotlivě přes 2 m2</t>
  </si>
  <si>
    <t>-2017150725</t>
  </si>
  <si>
    <t>https://podminky.urs.cz/item/CS_URS_2022_02/635111421</t>
  </si>
  <si>
    <t>5.3.3. Ostatní bourací práce v rozsahu střechy</t>
  </si>
  <si>
    <t>D.1.1.2.1 Půdorys krovu a podkroví</t>
  </si>
  <si>
    <t>"P18" 10,2*0,4</t>
  </si>
  <si>
    <t>636221111R</t>
  </si>
  <si>
    <t>Kladení půdní dlažby do vrstvy písku</t>
  </si>
  <si>
    <t>505201359</t>
  </si>
  <si>
    <t>"P18" 10,2</t>
  </si>
  <si>
    <t>65</t>
  </si>
  <si>
    <t>Restaurátorské práce</t>
  </si>
  <si>
    <t>65_2</t>
  </si>
  <si>
    <t>Restaurování zámečnických konstrukcí</t>
  </si>
  <si>
    <t>22</t>
  </si>
  <si>
    <t>65_2a</t>
  </si>
  <si>
    <t>Restaurování střešního zábradlí (demontáž, stratigrafický rozbor, sejmutí mechanických nečistot, zbytků barev a koroze, rekonstrukce, povrchová úprava včetně pozinkování a nátěrového systému, montáž, restaurátorská zpráva)</t>
  </si>
  <si>
    <t>bm</t>
  </si>
  <si>
    <t>-1038190851</t>
  </si>
  <si>
    <t>5.3.1. Přípravné bourací práce na střeše před demontáží krytiny</t>
  </si>
  <si>
    <t>5.11.2. Zámečnické práce</t>
  </si>
  <si>
    <t>5.11.3. Restaurátorské práce</t>
  </si>
  <si>
    <t>"P3" 4,745</t>
  </si>
  <si>
    <t>Ostatní konstrukce a práce, bourání</t>
  </si>
  <si>
    <t>23</t>
  </si>
  <si>
    <t>938902123R</t>
  </si>
  <si>
    <t>Mechanické očištění komínových krycích desek</t>
  </si>
  <si>
    <t>299064612</t>
  </si>
  <si>
    <t>24</t>
  </si>
  <si>
    <t>941111111</t>
  </si>
  <si>
    <t>Montáž lešení řadového trubkového lehkého pracovního s podlahami s provozním zatížením tř. 3 do 200 kg/m2 šířky tř. W06 od 0,6 do 0,9 m, výšky do 10 m</t>
  </si>
  <si>
    <t>-883684322</t>
  </si>
  <si>
    <t>https://podminky.urs.cz/item/CS_URS_2022_02/941111111</t>
  </si>
  <si>
    <t>5.2. Lešení</t>
  </si>
  <si>
    <t>D.1.1.2.7 Pohledy od JZ a SV - návrh</t>
  </si>
  <si>
    <t>11,5*10</t>
  </si>
  <si>
    <t>62</t>
  </si>
  <si>
    <t>25</t>
  </si>
  <si>
    <t>941111112</t>
  </si>
  <si>
    <t>Montáž lešení řadového trubkového lehkého pracovního s podlahami s provozním zatížením tř. 3 do 200 kg/m2 šířky tř. W06 od 0,6 do 0,9 m, výšky přes 10 do 25 m</t>
  </si>
  <si>
    <t>-614619414</t>
  </si>
  <si>
    <t>https://podminky.urs.cz/item/CS_URS_2022_02/941111112</t>
  </si>
  <si>
    <t>36*18</t>
  </si>
  <si>
    <t>26</t>
  </si>
  <si>
    <t>941111121</t>
  </si>
  <si>
    <t>Montáž lešení řadového trubkového lehkého pracovního s podlahami s provozním zatížením tř. 3 do 200 kg/m2 šířky tř. W09 od 0,9 do 1,2 m, výšky do 10 m</t>
  </si>
  <si>
    <t>-1366832312</t>
  </si>
  <si>
    <t>https://podminky.urs.cz/item/CS_URS_2022_02/941111121</t>
  </si>
  <si>
    <t>komíny</t>
  </si>
  <si>
    <t>(1,6+0,875+1,5*2)*2*6</t>
  </si>
  <si>
    <t>(0,875+1,3+1,5*2)*2*6</t>
  </si>
  <si>
    <t>(0,54+0,86+1,5*2)*2*6</t>
  </si>
  <si>
    <t>(0,75+3,32+1,5*2)*2*6</t>
  </si>
  <si>
    <t>(0,56+1,7+1,5*2)*2*6</t>
  </si>
  <si>
    <t>27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</si>
  <si>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</si>
  <si>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</si>
  <si>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-690205855</t>
  </si>
  <si>
    <t>https://podminky.urs.cz/item/CS_URS_2022_02/941111211</t>
  </si>
  <si>
    <t>nájem 9 měsíců</t>
  </si>
  <si>
    <t>177*270 'Přepočtené koeficientem množství</t>
  </si>
  <si>
    <t>28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</si>
  <si>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</si>
  <si>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</si>
  <si>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-172240573</t>
  </si>
  <si>
    <t>https://podminky.urs.cz/item/CS_URS_2022_02/941111212</t>
  </si>
  <si>
    <t>648*270 'Přepočtené koeficientem množství</t>
  </si>
  <si>
    <t>29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</si>
  <si>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</si>
  <si>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</si>
  <si>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1209032972</t>
  </si>
  <si>
    <t>https://podminky.urs.cz/item/CS_URS_2022_02/941111221</t>
  </si>
  <si>
    <t>328,56*30</t>
  </si>
  <si>
    <t>30</t>
  </si>
  <si>
    <t>941111811</t>
  </si>
  <si>
    <t>Demontáž lešení řadového trubkového lehkého pracovního s podlahami s provozním zatížením tř. 3 do 200 kg/m2 šířky tř. W06 od 0,6 do 0,9 m, výšky do 10 m</t>
  </si>
  <si>
    <t>-583505061</t>
  </si>
  <si>
    <t>https://podminky.urs.cz/item/CS_URS_2022_02/941111811</t>
  </si>
  <si>
    <t>31</t>
  </si>
  <si>
    <t>941111812</t>
  </si>
  <si>
    <t>Demontáž lešení řadového trubkového lehkého pracovního s podlahami s provozním zatížením tř. 3 do 200 kg/m2 šířky tř. W06 od 0,6 do 0,9 m, výšky přes 10 do 25 m</t>
  </si>
  <si>
    <t>-1150334468</t>
  </si>
  <si>
    <t>https://podminky.urs.cz/item/CS_URS_2022_02/941111812</t>
  </si>
  <si>
    <t>32</t>
  </si>
  <si>
    <t>941111821</t>
  </si>
  <si>
    <t>Demontáž lešení řadového trubkového lehkého pracovního s podlahami s provozním zatížením tř. 3 do 200 kg/m2 šířky tř. W09 od 0,9 do 1,2 m, výšky do 10 m</t>
  </si>
  <si>
    <t>-215911492</t>
  </si>
  <si>
    <t>https://podminky.urs.cz/item/CS_URS_2022_02/941111821</t>
  </si>
  <si>
    <t>33</t>
  </si>
  <si>
    <t>942322111</t>
  </si>
  <si>
    <t>Montáž konzol pro založení lešení osazených na stěně lehkých s jednou úrovní pracovní podlahy šířky tř. SW06 přes 0,6 do 0,9 m s možností přitížení lešením výšky do 10 m</t>
  </si>
  <si>
    <t>m</t>
  </si>
  <si>
    <t>-401221962</t>
  </si>
  <si>
    <t>https://podminky.urs.cz/item/CS_URS_2022_02/942322111</t>
  </si>
  <si>
    <t>34</t>
  </si>
  <si>
    <t>942322211</t>
  </si>
  <si>
    <t>Montáž konzol pro založení lešení Příplatek za první a každý další den použití lešení k ceně -2111</t>
  </si>
  <si>
    <t>-1473457888</t>
  </si>
  <si>
    <t>https://podminky.urs.cz/item/CS_URS_2022_02/942322211</t>
  </si>
  <si>
    <t>22*270 'Přepočtené koeficientem množství</t>
  </si>
  <si>
    <t>35</t>
  </si>
  <si>
    <t>942322811</t>
  </si>
  <si>
    <t>Demontáž konzol pro založení lešení osazených na stěně lehkých s jednou úrovní pracovní podlahy šířky tř. SW06 přes 0,6 do 0,9 m s možností přitížení lešením výšky do 10 m</t>
  </si>
  <si>
    <t>1298860087</t>
  </si>
  <si>
    <t>https://podminky.urs.cz/item/CS_URS_2022_02/942322811</t>
  </si>
  <si>
    <t>36</t>
  </si>
  <si>
    <t>943381020R</t>
  </si>
  <si>
    <t>Montáž stavebního vrátku</t>
  </si>
  <si>
    <t>kus</t>
  </si>
  <si>
    <t>15201740</t>
  </si>
  <si>
    <t>1+1</t>
  </si>
  <si>
    <t>37</t>
  </si>
  <si>
    <t>943381040R</t>
  </si>
  <si>
    <t>Pronájem stavebního vrátku</t>
  </si>
  <si>
    <t>měsíc</t>
  </si>
  <si>
    <t>1755095705</t>
  </si>
  <si>
    <t>9*2</t>
  </si>
  <si>
    <t>38</t>
  </si>
  <si>
    <t>943381060R</t>
  </si>
  <si>
    <t>Demontáž stavebního vrátku</t>
  </si>
  <si>
    <t>688263864</t>
  </si>
  <si>
    <t>39</t>
  </si>
  <si>
    <t>943381080R</t>
  </si>
  <si>
    <t>Doprava vrátku, revize a zaškolení</t>
  </si>
  <si>
    <t>-1978840257</t>
  </si>
  <si>
    <t>40</t>
  </si>
  <si>
    <t>944411111</t>
  </si>
  <si>
    <t>Montáž záchytné sítě umístěné max. 6 m pod chráněnou úrovní třída A</t>
  </si>
  <si>
    <t>-1335133833</t>
  </si>
  <si>
    <t>https://podminky.urs.cz/item/CS_URS_2022_02/944411111</t>
  </si>
  <si>
    <t>(11,755+24,47+13,25+13,99+11,575+11,66+11,56+14,005+9,37+15,59+1,34+8,955+11,805)*2</t>
  </si>
  <si>
    <t>41</t>
  </si>
  <si>
    <t>944411211</t>
  </si>
  <si>
    <t>Montáž záchytné sítě Příplatek za první a každý další den použití sítě k ceně -1111</t>
  </si>
  <si>
    <t>-387124618</t>
  </si>
  <si>
    <t>https://podminky.urs.cz/item/CS_URS_2022_02/944411211</t>
  </si>
  <si>
    <t>9 měsíců</t>
  </si>
  <si>
    <t>318,65*270 'Přepočtené koeficientem množství</t>
  </si>
  <si>
    <t>42</t>
  </si>
  <si>
    <t>944411811</t>
  </si>
  <si>
    <t>Demontáž záchytné sítě umístěné max. 6 m pod chráněnou úrovní třída A</t>
  </si>
  <si>
    <t>-1905799780</t>
  </si>
  <si>
    <t>https://podminky.urs.cz/item/CS_URS_2022_02/944411811</t>
  </si>
  <si>
    <t>43</t>
  </si>
  <si>
    <t>944611111R</t>
  </si>
  <si>
    <t>Montáž ochranné sítě zavěšené na konstrukci lešení z textilie z umělých vláken (použít sítě v bílé barvě)</t>
  </si>
  <si>
    <t>-1493260637</t>
  </si>
  <si>
    <t>44</t>
  </si>
  <si>
    <t>944611211R</t>
  </si>
  <si>
    <t>Montáž ochranné sítě Příplatek za první a každý další den použití plachty k ceně -1111R (použít sítě v bílé barvě)</t>
  </si>
  <si>
    <t>2059277395</t>
  </si>
  <si>
    <t>825*270 'Přepočtené koeficientem množství</t>
  </si>
  <si>
    <t>45</t>
  </si>
  <si>
    <t>944611811R</t>
  </si>
  <si>
    <t>Demontáž ochranné sítě zavěšené na konstrukci lešení z textilie z umělých vláken (použít sítě v bílé barvě)</t>
  </si>
  <si>
    <t>1561964415</t>
  </si>
  <si>
    <t>46</t>
  </si>
  <si>
    <t>944711113</t>
  </si>
  <si>
    <t>Montáž záchytné stříšky zřizované současně s lehkým nebo těžkým lešením, šířky přes 2,0 do 2,5 m</t>
  </si>
  <si>
    <t>-1844100109</t>
  </si>
  <si>
    <t>https://podminky.urs.cz/item/CS_URS_2022_02/944711113</t>
  </si>
  <si>
    <t>47</t>
  </si>
  <si>
    <t>944711213</t>
  </si>
  <si>
    <t>Montáž záchytné stříšky Příplatek za první a každý další den použití záchytné stříšky k ceně -1113</t>
  </si>
  <si>
    <t>65249994</t>
  </si>
  <si>
    <t>https://podminky.urs.cz/item/CS_URS_2022_02/944711213</t>
  </si>
  <si>
    <t>9 lešení</t>
  </si>
  <si>
    <t>11*270 'Přepočtené koeficientem množství</t>
  </si>
  <si>
    <t>48</t>
  </si>
  <si>
    <t>944711813</t>
  </si>
  <si>
    <t>Demontáž záchytné stříšky zřizované současně s lehkým nebo těžkým lešením, šířky přes 2,0 do 2,5 m</t>
  </si>
  <si>
    <t>-59356473</t>
  </si>
  <si>
    <t>https://podminky.urs.cz/item/CS_URS_2022_02/944711813</t>
  </si>
  <si>
    <t>49</t>
  </si>
  <si>
    <t>949101111</t>
  </si>
  <si>
    <t>Lešení pomocné pracovní pro objekty pozemních staveb pro zatížení do 150 kg/m2, o výšce lešeňové podlahy do 1,9 m</t>
  </si>
  <si>
    <t>-978090726</t>
  </si>
  <si>
    <t>https://podminky.urs.cz/item/CS_URS_2022_02/949101111</t>
  </si>
  <si>
    <t>5.9.3. Střecha středního a SZ křídla</t>
  </si>
  <si>
    <t>předpoklad 20% plochy</t>
  </si>
  <si>
    <t>"P19" 450</t>
  </si>
  <si>
    <t>50</t>
  </si>
  <si>
    <t>949411113</t>
  </si>
  <si>
    <t>Montáž schodišťových a výstupových věží z trubkového lešení o půdorysné ploše do 10 m2, výšky přes 20 do 30 m</t>
  </si>
  <si>
    <t>513746529</t>
  </si>
  <si>
    <t>https://podminky.urs.cz/item/CS_URS_2022_02/949411113</t>
  </si>
  <si>
    <t>pro 2. vrátek</t>
  </si>
  <si>
    <t>51</t>
  </si>
  <si>
    <t>949411213</t>
  </si>
  <si>
    <t>Montáž schodišťových a výstupových věží z trubkového lešení Příplatek za první a každý další den použití lešení k ceně -1113 nebo -1114</t>
  </si>
  <si>
    <t>-1463711958</t>
  </si>
  <si>
    <t>https://podminky.urs.cz/item/CS_URS_2022_02/949411213</t>
  </si>
  <si>
    <t>21*270 'Přepočtené koeficientem množství</t>
  </si>
  <si>
    <t>52</t>
  </si>
  <si>
    <t>949411813</t>
  </si>
  <si>
    <t>Demontáž schodišťových a výstupových věží z trubkového lešení o půdorysné ploše do 10 m2, výšky přes 20 do 30 m</t>
  </si>
  <si>
    <t>651267488</t>
  </si>
  <si>
    <t>https://podminky.urs.cz/item/CS_URS_2022_02/949411813</t>
  </si>
  <si>
    <t>53</t>
  </si>
  <si>
    <t>952902601</t>
  </si>
  <si>
    <t>Čištění budov při provádění oprav a udržovacích prací vysátím prachu z trámů, nosníků apod.</t>
  </si>
  <si>
    <t>-1071241</t>
  </si>
  <si>
    <t>https://podminky.urs.cz/item/CS_URS_2022_02/952902601</t>
  </si>
  <si>
    <t>54</t>
  </si>
  <si>
    <t>952902611</t>
  </si>
  <si>
    <t>Čištění budov při provádění oprav a udržovacích prací vysátím prachu z ostatních ploch</t>
  </si>
  <si>
    <t>2125867438</t>
  </si>
  <si>
    <t>https://podminky.urs.cz/item/CS_URS_2022_02/952902611</t>
  </si>
  <si>
    <t>55</t>
  </si>
  <si>
    <t>964061331</t>
  </si>
  <si>
    <t>Uvolnění zhlaví trámu při jeho výměně pro jakoukoliv délku uložení, ze zdiva cihelného, o průřezu zhlaví do 0,05 m2</t>
  </si>
  <si>
    <t>-359245109</t>
  </si>
  <si>
    <t>https://podminky.urs.cz/item/CS_URS_2022_02/964061331</t>
  </si>
  <si>
    <t>5.8.1. Sanace krovu JV křídla</t>
  </si>
  <si>
    <t>D.1.1.2.3 Řez A-A</t>
  </si>
  <si>
    <t>"P17" 10*2</t>
  </si>
  <si>
    <t>56</t>
  </si>
  <si>
    <t>965081113</t>
  </si>
  <si>
    <t>Bourání podlah z dlaždic bez podkladního lože nebo mazaniny, s jakoukoliv výplní spár půdních, plochy přes 1 m2</t>
  </si>
  <si>
    <t>-890596764</t>
  </si>
  <si>
    <t>https://podminky.urs.cz/item/CS_URS_2022_02/965081113</t>
  </si>
  <si>
    <t>57</t>
  </si>
  <si>
    <t>965083131</t>
  </si>
  <si>
    <t>Odstranění násypu mezi stropními trámy tl. přes 200 mm jakékoliv plochy</t>
  </si>
  <si>
    <t>127583548</t>
  </si>
  <si>
    <t>https://podminky.urs.cz/item/CS_URS_2022_02/965083131</t>
  </si>
  <si>
    <t>58</t>
  </si>
  <si>
    <t>971033161R</t>
  </si>
  <si>
    <t>Vybourání rozpadlých cihle z komínových hlavic</t>
  </si>
  <si>
    <t>1961110043</t>
  </si>
  <si>
    <t>"P9" 3</t>
  </si>
  <si>
    <t>59</t>
  </si>
  <si>
    <t>975043121R</t>
  </si>
  <si>
    <t>Jednořadové podchycení krovu do 3,5 m pro zatížení do 1000 kg/m</t>
  </si>
  <si>
    <t>-1716835944</t>
  </si>
  <si>
    <t>"při výměně tesařské konstrukce"</t>
  </si>
  <si>
    <t>60</t>
  </si>
  <si>
    <t>978015391</t>
  </si>
  <si>
    <t>Otlučení vápenných nebo vápenocementových omítek vnějších ploch s vyškrabáním spar a s očištěním zdiva stupně členitosti 1 a 2, v rozsahu přes 80 do 100 %</t>
  </si>
  <si>
    <t>1066315807</t>
  </si>
  <si>
    <t>https://podminky.urs.cz/item/CS_URS_2022_02/978015391</t>
  </si>
  <si>
    <t>61</t>
  </si>
  <si>
    <t>978019321R</t>
  </si>
  <si>
    <t>Otlučení vápenných nebo vápenocementových omítek vnějších ploch s vyškrabáním spar a s očištěním zdiva stupně členitosti 3 až 5, v rozsahu do 10 %</t>
  </si>
  <si>
    <t>-1364852075</t>
  </si>
  <si>
    <t>434,85+13,6*2+0,9*2</t>
  </si>
  <si>
    <t>D.1.1.2.6 Pohledy od JZ a SV - návrh</t>
  </si>
  <si>
    <t>"JZ" 104,3</t>
  </si>
  <si>
    <t>"SV" 57,8</t>
  </si>
  <si>
    <t>978019331R</t>
  </si>
  <si>
    <t>Otlučení vápenných nebo vápenocementových omítek vnějších ploch s vyškrabáním spar a s očištěním zdiva stupně členitosti 3 až 5, v rozsahu přes 10 do 20 %</t>
  </si>
  <si>
    <t>1784062590</t>
  </si>
  <si>
    <t>63</t>
  </si>
  <si>
    <t>978019339R</t>
  </si>
  <si>
    <t>Sejmutí šablon u říms a ostatních ozdobných prvků na fasádě</t>
  </si>
  <si>
    <t>soub</t>
  </si>
  <si>
    <t>-2143136664</t>
  </si>
  <si>
    <t>64</t>
  </si>
  <si>
    <t>978019391R</t>
  </si>
  <si>
    <t>Otlučení vápenných nebo vápenocementových omítek vnějších ploch s vyškrabáním spar a s očištěním zdiva stupně členitosti 3 až 5, v rozsahu přes 80 do 100 %</t>
  </si>
  <si>
    <t>332974546</t>
  </si>
  <si>
    <t>978023471</t>
  </si>
  <si>
    <t>Vyškrabání cementové malty ze spár zdiva cihelného komínového nad střechou</t>
  </si>
  <si>
    <t>1412691979</t>
  </si>
  <si>
    <t>https://podminky.urs.cz/item/CS_URS_2022_02/978023471</t>
  </si>
  <si>
    <t>"P 8"</t>
  </si>
  <si>
    <t>0,875*1,6+1,3*1,35+0,875*1,6+1,3*1,35</t>
  </si>
  <si>
    <t>0,53*1,6+2,09*1,8+0,76*1,9+0,47*1,8+0,53*1,6+0,2*1,85*2+3,32*1,45</t>
  </si>
  <si>
    <t>0,54*1,6+0,86*1,75+0,54*1,6+0,86*1,45</t>
  </si>
  <si>
    <t>0,53*1,6+0,83*1,75+0,53*1,6+0,83*1,45</t>
  </si>
  <si>
    <t>0,56*1,6+1,72*1,75+0,56*1,6+1,72*1,45</t>
  </si>
  <si>
    <t>omítané komíny - nadstřešní i podstřešní část</t>
  </si>
  <si>
    <t>"P 9, P16 "</t>
  </si>
  <si>
    <t>23,955</t>
  </si>
  <si>
    <t>66</t>
  </si>
  <si>
    <t>978013701R</t>
  </si>
  <si>
    <t>Demontáž azbestovéstřešní krytiny - podlakové odsávací zařízení s HEPA filtrací tířdy H13 včetně měření v dekontaminačních komorách a kontrolovaném pásmu</t>
  </si>
  <si>
    <t>2071972199</t>
  </si>
  <si>
    <t>5.3.2 Demontáž střešení krytiny z azbestocementových šablon</t>
  </si>
  <si>
    <t>67</t>
  </si>
  <si>
    <t>978013702R</t>
  </si>
  <si>
    <t xml:space="preserve">Demontáž azbestovéstřešní krytiny -dvoukomorová dekontaminační materiálová propust </t>
  </si>
  <si>
    <t>1967124143</t>
  </si>
  <si>
    <t>68</t>
  </si>
  <si>
    <t>978013703R</t>
  </si>
  <si>
    <t xml:space="preserve">Demontáž azbestovéstřešní krytiny - tříkomorová dekontaminační personální propust </t>
  </si>
  <si>
    <t>-685658306</t>
  </si>
  <si>
    <t>69</t>
  </si>
  <si>
    <t>978013800R</t>
  </si>
  <si>
    <t>Práce s materiálem s obsahem azbestu</t>
  </si>
  <si>
    <t>t</t>
  </si>
  <si>
    <t>249125753</t>
  </si>
  <si>
    <t>23,896</t>
  </si>
  <si>
    <t>70</t>
  </si>
  <si>
    <t>978013801R</t>
  </si>
  <si>
    <t>Demontáž azbestovéstřešní krytiny - (administrace, spolupráce s hygienickou stanicí, úřady)</t>
  </si>
  <si>
    <t>872750849</t>
  </si>
  <si>
    <t>71</t>
  </si>
  <si>
    <t>978013802R</t>
  </si>
  <si>
    <t>Demontáž azbestovéstřešní krytiny - kontrolní měření výskytu azbestových vláken v ozvduší</t>
  </si>
  <si>
    <t>-1729598752</t>
  </si>
  <si>
    <t>72</t>
  </si>
  <si>
    <t>979000001R</t>
  </si>
  <si>
    <t>Demontáž a zpětná montáž informačních tabulí a znaků u hlavního vstupu do budovy</t>
  </si>
  <si>
    <t>hzs</t>
  </si>
  <si>
    <t>646741682</t>
  </si>
  <si>
    <t>5.12. Dokončovacípráce</t>
  </si>
  <si>
    <t>"1 prac 2x2 hod" 2*2</t>
  </si>
  <si>
    <t>73</t>
  </si>
  <si>
    <t>985131311</t>
  </si>
  <si>
    <t>Očištění ploch stěn, rubu kleneb a podlah ruční dočištění ocelovými kartáči</t>
  </si>
  <si>
    <t>-1782014972</t>
  </si>
  <si>
    <t>https://podminky.urs.cz/item/CS_URS_2022_02/985131311</t>
  </si>
  <si>
    <t>JV_om_100*3</t>
  </si>
  <si>
    <t>74</t>
  </si>
  <si>
    <t>985131411</t>
  </si>
  <si>
    <t>Očištění ploch stěn, rubu kleneb a podlah vysušení stlačeným vzduchem</t>
  </si>
  <si>
    <t>1976773993</t>
  </si>
  <si>
    <t>https://podminky.urs.cz/item/CS_URS_2022_02/985131411</t>
  </si>
  <si>
    <t>"P17" 10*2*(0,3+0,3+0,3)*0,3+20*0,7*2*0,5</t>
  </si>
  <si>
    <t>75</t>
  </si>
  <si>
    <t>985142111</t>
  </si>
  <si>
    <t>Vysekání spojovací hmoty ze spár zdiva včetně vyčištění hloubky spáry do 40 mm délky spáry na 1 m2 upravované plochy do 6 m</t>
  </si>
  <si>
    <t>1480021561</t>
  </si>
  <si>
    <t>https://podminky.urs.cz/item/CS_URS_2022_02/985142111</t>
  </si>
  <si>
    <t>76</t>
  </si>
  <si>
    <t>985231111R</t>
  </si>
  <si>
    <t>Spárování zdiva fungistatickou spárovací maltou</t>
  </si>
  <si>
    <t>-507597116</t>
  </si>
  <si>
    <t>997</t>
  </si>
  <si>
    <t>Přesun sutě</t>
  </si>
  <si>
    <t>77</t>
  </si>
  <si>
    <t>997013001</t>
  </si>
  <si>
    <t>Vyklizení ulehlé suti na vzdálenost do 3 m od okraje vyklízeného prostoru nebo s naložením na dopravní prostředek z prostorů o půdorysné ploše do 15 m2 z výšky (hloubky) do 2 m</t>
  </si>
  <si>
    <t>609746869</t>
  </si>
  <si>
    <t>https://podminky.urs.cz/item/CS_URS_2022_02/997013001</t>
  </si>
  <si>
    <t>78</t>
  </si>
  <si>
    <t>997013216</t>
  </si>
  <si>
    <t>Vnitrostaveništní doprava suti a vybouraných hmot vodorovně do 50 m svisle ručně pro budovy a haly výšky přes 18 do 21 m</t>
  </si>
  <si>
    <t>-335218271</t>
  </si>
  <si>
    <t>https://podminky.urs.cz/item/CS_URS_2022_02/997013216</t>
  </si>
  <si>
    <t>79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</si>
  <si>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</si>
  <si>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</si>
  <si>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-2110212901</t>
  </si>
  <si>
    <t>https://podminky.urs.cz/item/CS_URS_2022_02/997013219</t>
  </si>
  <si>
    <t>97,431*5 'Přepočtené koeficientem množství</t>
  </si>
  <si>
    <t>80</t>
  </si>
  <si>
    <t>997013509</t>
  </si>
  <si>
    <t>Odvoz suti a vybouraných hmot na skládku nebo meziskládku se složením, na vzdálenost Příplatek k ceně za každý další i započatý 1 km přes 1 km</t>
  </si>
  <si>
    <t>-1374769211</t>
  </si>
  <si>
    <t>https://podminky.urs.cz/item/CS_URS_2022_02/997013509</t>
  </si>
  <si>
    <t>"odvoz na skládku" 73,535*10</t>
  </si>
  <si>
    <t>"azbest" 23,896*10</t>
  </si>
  <si>
    <t>81</t>
  </si>
  <si>
    <t>997013511</t>
  </si>
  <si>
    <t>Odvoz suti a vybouraných hmot z meziskládky na skládku s naložením a se složením, na vzdálenost do 1 km</t>
  </si>
  <si>
    <t>-23558561</t>
  </si>
  <si>
    <t>https://podminky.urs.cz/item/CS_URS_2022_02/997013511</t>
  </si>
  <si>
    <t>odvoz na skládku</t>
  </si>
  <si>
    <t>73,535</t>
  </si>
  <si>
    <t>odvoz azbest</t>
  </si>
  <si>
    <t>82</t>
  </si>
  <si>
    <t>997013631</t>
  </si>
  <si>
    <t>Poplatek za uložení stavebního odpadu na skládce (skládkovné) směsného stavebního a demoličního zatříděného do Katalogu odpadů pod kódem 17 09 04</t>
  </si>
  <si>
    <t>738581472</t>
  </si>
  <si>
    <t>https://podminky.urs.cz/item/CS_URS_2022_02/997013631</t>
  </si>
  <si>
    <t>83</t>
  </si>
  <si>
    <t>997013645</t>
  </si>
  <si>
    <t>Poplatek za uložení stavebního odpadu na skládce (skládkovné) asfaltového bez obsahu dehtu zatříděného do Katalogu odpadů pod kódem 17 03 02</t>
  </si>
  <si>
    <t>-1404101873</t>
  </si>
  <si>
    <t>https://podminky.urs.cz/item/CS_URS_2022_02/997013645</t>
  </si>
  <si>
    <t>84</t>
  </si>
  <si>
    <t>997013811</t>
  </si>
  <si>
    <t>Poplatek za uložení stavebního odpadu na skládce (skládkovné) dřevěného zatříděného do Katalogu odpadů pod kódem 17 02 01</t>
  </si>
  <si>
    <t>511719221</t>
  </si>
  <si>
    <t>https://podminky.urs.cz/item/CS_URS_2022_02/997013811</t>
  </si>
  <si>
    <t>85</t>
  </si>
  <si>
    <t>997013821</t>
  </si>
  <si>
    <t>Poplatek za uložení stavebního odpadu na skládce (skládkovné) ze stavebních materiálů obsahujících azbest zatříděných do Katalogu odpadů pod kódem 17 06 05</t>
  </si>
  <si>
    <t>-2118466350</t>
  </si>
  <si>
    <t>https://podminky.urs.cz/item/CS_URS_2022_02/997013821</t>
  </si>
  <si>
    <t>"šablony - azbest" 23,896</t>
  </si>
  <si>
    <t>998</t>
  </si>
  <si>
    <t>Přesun hmot</t>
  </si>
  <si>
    <t>86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</si>
  <si>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</si>
  <si>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</si>
  <si>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-1925734500</t>
  </si>
  <si>
    <t>https://podminky.urs.cz/item/CS_URS_2022_02/998017003</t>
  </si>
  <si>
    <t>PSV</t>
  </si>
  <si>
    <t>Práce a dodávky PSV</t>
  </si>
  <si>
    <t>712</t>
  </si>
  <si>
    <t>Povlakové krytiny</t>
  </si>
  <si>
    <t>87</t>
  </si>
  <si>
    <t>712631801</t>
  </si>
  <si>
    <t>Odstranění povlakové krytiny střech šikmých přes 30° z pásů uložených na sucho AIP nebo NAIP</t>
  </si>
  <si>
    <t>393025298</t>
  </si>
  <si>
    <t>https://podminky.urs.cz/item/CS_URS_2022_02/712631801</t>
  </si>
  <si>
    <t>uvažujeme 4 vrstvy</t>
  </si>
  <si>
    <t>1344*4</t>
  </si>
  <si>
    <t>88</t>
  </si>
  <si>
    <t>998712203</t>
  </si>
  <si>
    <t>Přesun hmot pro povlakové krytiny stanovený procentní sazbou (%) z ceny vodorovná dopravní vzdálenost do 50 m v objektech výšky přes 12 do 24 m</t>
  </si>
  <si>
    <t>%</t>
  </si>
  <si>
    <t>-1846010544</t>
  </si>
  <si>
    <t>https://podminky.urs.cz/item/CS_URS_2022_02/998712203</t>
  </si>
  <si>
    <t>713</t>
  </si>
  <si>
    <t>Izolace tepelné</t>
  </si>
  <si>
    <t>89</t>
  </si>
  <si>
    <t>713110813</t>
  </si>
  <si>
    <t>Odstranění tepelné izolace stropů nebo podhledů z rohoží, pásů, dílců, desek, bloků volně kladených z vláknitých materiálů suchých, tloušťka izolace přes 100 mm</t>
  </si>
  <si>
    <t>1126306455</t>
  </si>
  <si>
    <t>https://podminky.urs.cz/item/CS_URS_2022_02/713110813</t>
  </si>
  <si>
    <t>"P19" ((3,5+1,8+3,7)*25,4+(3,7+1,75+3,7)*30,2)*0,2</t>
  </si>
  <si>
    <t>90</t>
  </si>
  <si>
    <t>713151111</t>
  </si>
  <si>
    <t>Montáž tepelné izolace střech šikmých rohožemi, pásy, deskami (izolační materiál ve specifikaci) kladenými volně mezi krokve</t>
  </si>
  <si>
    <t>1251863880</t>
  </si>
  <si>
    <t>https://podminky.urs.cz/item/CS_URS_2022_02/713151111</t>
  </si>
  <si>
    <t>2 vrstvy - použitý materiál</t>
  </si>
  <si>
    <t>"P19" ((3,5+1,8+3,7)*25,4+(3,7+1,75+3,7)*30,2)*0,2*2</t>
  </si>
  <si>
    <t>91</t>
  </si>
  <si>
    <t>998713203</t>
  </si>
  <si>
    <t>Přesun hmot pro izolace tepelné stanovený procentní sazbou (%) z ceny vodorovná dopravní vzdálenost do 50 m v objektech výšky přes 12 do 24 m</t>
  </si>
  <si>
    <t>976554263</t>
  </si>
  <si>
    <t>https://podminky.urs.cz/item/CS_URS_2022_02/998713203</t>
  </si>
  <si>
    <t>92</t>
  </si>
  <si>
    <t>998713292</t>
  </si>
  <si>
    <t>Přesun hmot pro izolace tepelné stanovený procentní sazbou (%) z ceny Příplatek k cenám za zvětšený přesun přes vymezenou největší dopravní vzdálenost do 100 m</t>
  </si>
  <si>
    <t>1116229476</t>
  </si>
  <si>
    <t>https://podminky.urs.cz/item/CS_URS_2022_02/998713292</t>
  </si>
  <si>
    <t>742</t>
  </si>
  <si>
    <t>Elektroinstalace - slaboproud</t>
  </si>
  <si>
    <t>93</t>
  </si>
  <si>
    <t>742420821R</t>
  </si>
  <si>
    <t>Demontáž a snesení stávající mohutné kovové tyče na hřebenu JV křídla včetně nefunkčních antén a zařízení pro přenos dat</t>
  </si>
  <si>
    <t>1177535773</t>
  </si>
  <si>
    <t>5.3.1 Přípravné bourací práce na střeše před demontáží krytiny</t>
  </si>
  <si>
    <t>"P18" 1</t>
  </si>
  <si>
    <t>94</t>
  </si>
  <si>
    <t>998742203</t>
  </si>
  <si>
    <t>Přesun hmot pro slaboproud stanovený procentní sazbou (%) z ceny vodorovná dopravní vzdálenost do 50 m v objektech výšky přes 12 do 24 m</t>
  </si>
  <si>
    <t>-707533195</t>
  </si>
  <si>
    <t>https://podminky.urs.cz/item/CS_URS_2022_02/998742203</t>
  </si>
  <si>
    <t>762</t>
  </si>
  <si>
    <t>Konstrukce tesařské</t>
  </si>
  <si>
    <t>95</t>
  </si>
  <si>
    <t>762021651R</t>
  </si>
  <si>
    <t>Rozpůlení stávajících širokých prken tl. 24mm po délce na max š. 12-15 cm</t>
  </si>
  <si>
    <t>1260733793</t>
  </si>
  <si>
    <t>5.9.2. Střecha JV křídla, ostatní střešní roviny</t>
  </si>
  <si>
    <t>odměřeno z PD</t>
  </si>
  <si>
    <t>"Skladba B" 429</t>
  </si>
  <si>
    <t>96</t>
  </si>
  <si>
    <t>762081410R</t>
  </si>
  <si>
    <t>Vícestranné hoblování hraněného řeziva na staveništi</t>
  </si>
  <si>
    <t>-258871906</t>
  </si>
  <si>
    <t>97</t>
  </si>
  <si>
    <t>762082140R</t>
  </si>
  <si>
    <t>Podložení vazných trámů v uložení ve zdivu modifikovaným pásem typu S a dubovým nebo akátovým prkénkem</t>
  </si>
  <si>
    <t>-249530939</t>
  </si>
  <si>
    <t>98</t>
  </si>
  <si>
    <t>762311003</t>
  </si>
  <si>
    <t>Celodřevěný plátový spoj s šikmými čely tříkolíkový, průřezové plochy přes 224 do 288 cm2</t>
  </si>
  <si>
    <t>1589222484</t>
  </si>
  <si>
    <t>https://podminky.urs.cz/item/CS_URS_2022_02/762311003</t>
  </si>
  <si>
    <t>5.8. Krov</t>
  </si>
  <si>
    <t>D.1.2 Technická zpráva</t>
  </si>
  <si>
    <t>10.1 Celodřevěné spoje</t>
  </si>
  <si>
    <t>8+4+13+2</t>
  </si>
  <si>
    <t>99</t>
  </si>
  <si>
    <t>762314005</t>
  </si>
  <si>
    <t>Celodřevěný plátový spoj s šikmými čely dvouhmoždíkový s jedním kolíkem, průřezové plochy přes 450 do 600 cm2</t>
  </si>
  <si>
    <t>-1959588142</t>
  </si>
  <si>
    <t>https://podminky.urs.cz/item/CS_URS_2022_02/762314005</t>
  </si>
  <si>
    <t>100</t>
  </si>
  <si>
    <t>762331911</t>
  </si>
  <si>
    <t>Vyřezání části střešní vazby vázané konstrukce krovů průřezové plochy řeziva do 120 cm2, délky vyřezané části krovového prvku do 3 m</t>
  </si>
  <si>
    <t>1333702213</t>
  </si>
  <si>
    <t>https://podminky.urs.cz/item/CS_URS_2022_02/762331911</t>
  </si>
  <si>
    <t>"TE/40" 1,8*1</t>
  </si>
  <si>
    <t>101</t>
  </si>
  <si>
    <t>762331912</t>
  </si>
  <si>
    <t>Vyřezání části střešní vazby vázané konstrukce krovů průřezové plochy řeziva do 120 cm2, délky vyřezané části krovového prvku přes 3 do 5 m</t>
  </si>
  <si>
    <t>-1204819767</t>
  </si>
  <si>
    <t>https://podminky.urs.cz/item/CS_URS_2022_02/762331912</t>
  </si>
  <si>
    <t>"TE/13" 4*1</t>
  </si>
  <si>
    <t>102</t>
  </si>
  <si>
    <t>762331921</t>
  </si>
  <si>
    <t>Vyřezání části střešní vazby vázané konstrukce krovů průřezové plochy řeziva přes 120 do 224 cm2, délky vyřezané části krovového prvku do 3 m</t>
  </si>
  <si>
    <t>921752731</t>
  </si>
  <si>
    <t>https://podminky.urs.cz/item/CS_URS_2022_02/762331921</t>
  </si>
  <si>
    <t>"TE/4" 1,4*1</t>
  </si>
  <si>
    <t>"TE/10" 1,3*1</t>
  </si>
  <si>
    <t>"TE/14" 2,7*1</t>
  </si>
  <si>
    <t>"TE/15" 1,3*8</t>
  </si>
  <si>
    <t>"TE/19" 2,6*1</t>
  </si>
  <si>
    <t>"TE/20" 2,5*1</t>
  </si>
  <si>
    <t>"TE/23" 1,6*1</t>
  </si>
  <si>
    <t>"TE/27" 2,3*1</t>
  </si>
  <si>
    <t>"TE/28" 1,8*1</t>
  </si>
  <si>
    <t>"TE/38" 2,9*1</t>
  </si>
  <si>
    <t>"TE/42" 1,6*1</t>
  </si>
  <si>
    <t>"TE/45" 1*1</t>
  </si>
  <si>
    <t>103</t>
  </si>
  <si>
    <t>762331922</t>
  </si>
  <si>
    <t>Vyřezání části střešní vazby vázané konstrukce krovů průřezové plochy řeziva přes 120 do 224 cm2, délky vyřezané části krovového prvku přes 3 do 5 m</t>
  </si>
  <si>
    <t>1539884563</t>
  </si>
  <si>
    <t>https://podminky.urs.cz/item/CS_URS_2022_02/762331922</t>
  </si>
  <si>
    <t>"TE/1" 3,2*3</t>
  </si>
  <si>
    <t>"TE/26" 4,8*1</t>
  </si>
  <si>
    <t>"TE/29" 3,2*1</t>
  </si>
  <si>
    <t>"TE/30" 3*1</t>
  </si>
  <si>
    <t>"TE/41" 4*1</t>
  </si>
  <si>
    <t>"TE/43" 3,5*1</t>
  </si>
  <si>
    <t>104</t>
  </si>
  <si>
    <t>762331923</t>
  </si>
  <si>
    <t>Vyřezání části střešní vazby vázané konstrukce krovů průřezové plochy řeziva přes 120 do 224 cm2, délky vyřezané části krovového prvku přes 5 do 8 m</t>
  </si>
  <si>
    <t>1969294765</t>
  </si>
  <si>
    <t>https://podminky.urs.cz/item/CS_URS_2022_02/762331923</t>
  </si>
  <si>
    <t>"TE/2" 6,5*2</t>
  </si>
  <si>
    <t>"TE/3" 6,2*1</t>
  </si>
  <si>
    <t>"TE/7" 6,8*1</t>
  </si>
  <si>
    <t>"TE/12" 7,3*1</t>
  </si>
  <si>
    <t>"TE/17" 6,5*1</t>
  </si>
  <si>
    <t>"TE/25" 7,5*1</t>
  </si>
  <si>
    <t>"TE/36" 6,5*34*0,1</t>
  </si>
  <si>
    <t>"TE/37" 6,5*124*0,2</t>
  </si>
  <si>
    <t>105</t>
  </si>
  <si>
    <t>762331931</t>
  </si>
  <si>
    <t>Vyřezání části střešní vazby vázané konstrukce krovů průřezové plochy řeziva přes 224 do 288 cm2, délky vyřezané části krovového prvku do 3 m</t>
  </si>
  <si>
    <t>-1494409683</t>
  </si>
  <si>
    <t>https://podminky.urs.cz/item/CS_URS_2022_02/762331931</t>
  </si>
  <si>
    <t>"TE/8" 1,4*2</t>
  </si>
  <si>
    <t>"TE/11" 1,2*1</t>
  </si>
  <si>
    <t>"TE/24" 1,2*1</t>
  </si>
  <si>
    <t>"TE/44" 2,7*1</t>
  </si>
  <si>
    <t>106</t>
  </si>
  <si>
    <t>762331932</t>
  </si>
  <si>
    <t>Vyřezání části střešní vazby vázané konstrukce krovů průřezové plochy řeziva přes 224 do 288 cm2, délky vyřezané části krovového prvku přes 3 do 5 m</t>
  </si>
  <si>
    <t>1061978717</t>
  </si>
  <si>
    <t>https://podminky.urs.cz/item/CS_URS_2022_02/762331932</t>
  </si>
  <si>
    <t>"TE/6" 4,3*1</t>
  </si>
  <si>
    <t>"TE/16" 4*1</t>
  </si>
  <si>
    <t>"TE/32" 4,1*1</t>
  </si>
  <si>
    <t>107</t>
  </si>
  <si>
    <t>762331933</t>
  </si>
  <si>
    <t>Vyřezání části střešní vazby vázané konstrukce krovů průřezové plochy řeziva přes 224 do 288 cm2, délky vyřezané části krovového prvku přes 5 do 8 m</t>
  </si>
  <si>
    <t>445622409</t>
  </si>
  <si>
    <t>https://podminky.urs.cz/item/CS_URS_2022_02/762331933</t>
  </si>
  <si>
    <t>"TE/18" 6*2</t>
  </si>
  <si>
    <t>108</t>
  </si>
  <si>
    <t>762331934</t>
  </si>
  <si>
    <t>Vyřezání části střešní vazby vázané konstrukce krovů průřezové plochy řeziva přes 224 do 288 cm2, délky vyřezané části krovového prvku přes 8 m</t>
  </si>
  <si>
    <t>-1068200747</t>
  </si>
  <si>
    <t>https://podminky.urs.cz/item/CS_URS_2022_02/762331934</t>
  </si>
  <si>
    <t>"TE/5" 8,6</t>
  </si>
  <si>
    <t>109</t>
  </si>
  <si>
    <t>762331941</t>
  </si>
  <si>
    <t>Vyřezání části střešní vazby vázané konstrukce krovů průřezové plochy řeziva přes 288 do 450 cm2, délky vyřezané části krovového prvku do 3 m</t>
  </si>
  <si>
    <t>224485493</t>
  </si>
  <si>
    <t>https://podminky.urs.cz/item/CS_URS_2022_02/762331941</t>
  </si>
  <si>
    <t>"TE/33" 1,4*1</t>
  </si>
  <si>
    <t>110</t>
  </si>
  <si>
    <t>762331951</t>
  </si>
  <si>
    <t>Vyřezání části střešní vazby vázané konstrukce krovů průřezové plochy řeziva přes 450 cm2, délky vyřezané části krovového prvku do 3 m</t>
  </si>
  <si>
    <t>-1389439437</t>
  </si>
  <si>
    <t>https://podminky.urs.cz/item/CS_URS_2022_02/762331951</t>
  </si>
  <si>
    <t>"TE/34" 2,5*2</t>
  </si>
  <si>
    <t>111</t>
  </si>
  <si>
    <t>762331952</t>
  </si>
  <si>
    <t>Vyřezání části střešní vazby vázané konstrukce krovů průřezové plochy řeziva přes 450 cm2, délky vyřezané části krovového prvku přes 3 do 5 m</t>
  </si>
  <si>
    <t>1231338149</t>
  </si>
  <si>
    <t>https://podminky.urs.cz/item/CS_URS_2022_02/762331952</t>
  </si>
  <si>
    <t>"TE/21" 4,2</t>
  </si>
  <si>
    <t>"TE/31" 4,6*1</t>
  </si>
  <si>
    <t>112</t>
  </si>
  <si>
    <t>762331954</t>
  </si>
  <si>
    <t>Vyřezání části střešní vazby vázané konstrukce krovů průřezové plochy řeziva přes 450 cm2, délky vyřezané části krovového prvku přes 8 m</t>
  </si>
  <si>
    <t>1247397328</t>
  </si>
  <si>
    <t>https://podminky.urs.cz/item/CS_URS_2022_02/762331954</t>
  </si>
  <si>
    <t>"TE/9" 10*1</t>
  </si>
  <si>
    <t>"TE/22" 11,2*1</t>
  </si>
  <si>
    <t>113</t>
  </si>
  <si>
    <t>762332931</t>
  </si>
  <si>
    <t>Doplnění střešní vazby řezivem - montáž (materiál ve specifikaci) nehoblovaným, průřezové plochy do 120 cm2</t>
  </si>
  <si>
    <t>699527764</t>
  </si>
  <si>
    <t>https://podminky.urs.cz/item/CS_URS_2022_02/762332931</t>
  </si>
  <si>
    <t>114</t>
  </si>
  <si>
    <t>762332932</t>
  </si>
  <si>
    <t>Doplnění střešní vazby řezivem - montáž (materiál ve specifikaci) nehoblovaným, průřezové plochy přes 120 do 224 cm2</t>
  </si>
  <si>
    <t>2125597479</t>
  </si>
  <si>
    <t>https://podminky.urs.cz/item/CS_URS_2022_02/762332932</t>
  </si>
  <si>
    <t>115</t>
  </si>
  <si>
    <t>762332933</t>
  </si>
  <si>
    <t>Doplnění střešní vazby řezivem - montáž (materiál ve specifikaci) nehoblovaným, průřezové plochy přes 224 do 288 cm2</t>
  </si>
  <si>
    <t>-1891034548</t>
  </si>
  <si>
    <t>https://podminky.urs.cz/item/CS_URS_2022_02/762332933</t>
  </si>
  <si>
    <t>116</t>
  </si>
  <si>
    <t>762332934</t>
  </si>
  <si>
    <t>Doplnění střešní vazby řezivem - montáž (materiál ve specifikaci) nehoblovaným, průřezové plochy přes 288 do 450 cm2</t>
  </si>
  <si>
    <t>-1865186277</t>
  </si>
  <si>
    <t>https://podminky.urs.cz/item/CS_URS_2022_02/762332934</t>
  </si>
  <si>
    <t>117</t>
  </si>
  <si>
    <t>762332935</t>
  </si>
  <si>
    <t>Doplnění střešní vazby řezivem - montáž (materiál ve specifikaci) nehoblovaným, průřezové plochy přes 450 do 600 cm2</t>
  </si>
  <si>
    <t>-22579772</t>
  </si>
  <si>
    <t>https://podminky.urs.cz/item/CS_URS_2022_02/762332935</t>
  </si>
  <si>
    <t>118</t>
  </si>
  <si>
    <t>M</t>
  </si>
  <si>
    <t>60512147</t>
  </si>
  <si>
    <t>hranol stavební řezivo průřezu nad 450cm2 přes dl 8m</t>
  </si>
  <si>
    <t>683963555</t>
  </si>
  <si>
    <t>"TE/9" 0,506</t>
  </si>
  <si>
    <t>"TE/22" 0,538</t>
  </si>
  <si>
    <t>1,044*1,05 'Přepočtené koeficientem množství</t>
  </si>
  <si>
    <t>119</t>
  </si>
  <si>
    <t>60512135</t>
  </si>
  <si>
    <t>hranol stavební řezivo průřezu do 288cm2 do dl 6m</t>
  </si>
  <si>
    <t>684294077</t>
  </si>
  <si>
    <t>"TE/8" 0,081</t>
  </si>
  <si>
    <t>"TE/11" 0,032</t>
  </si>
  <si>
    <t>"TE/24" 0,031</t>
  </si>
  <si>
    <t>"TE/44" 0,073</t>
  </si>
  <si>
    <t>"TE/6" 0,116</t>
  </si>
  <si>
    <t>"TE/32" 0,111</t>
  </si>
  <si>
    <t>"TE/18"0,306</t>
  </si>
  <si>
    <t>"TE/16" 0,192</t>
  </si>
  <si>
    <t>0,942*1,05 'Přepočtené koeficientem množství</t>
  </si>
  <si>
    <t>120</t>
  </si>
  <si>
    <t>60512131</t>
  </si>
  <si>
    <t>hranol stavební řezivo průřezu do 224cm2 dl 6-8m</t>
  </si>
  <si>
    <t>-1976781324</t>
  </si>
  <si>
    <t>"TE/2"0,27</t>
  </si>
  <si>
    <t>"TE/3" 0,129</t>
  </si>
  <si>
    <t>"TE/7" 0,141</t>
  </si>
  <si>
    <t>"TE/12" 0,152</t>
  </si>
  <si>
    <t>"TE/17" 0,135</t>
  </si>
  <si>
    <t>"TE/25" 0,156</t>
  </si>
  <si>
    <t>"TE/36" 0,46</t>
  </si>
  <si>
    <t>"TE/37" 3,353</t>
  </si>
  <si>
    <t>4,796*1,05 'Přepočtené koeficientem množství</t>
  </si>
  <si>
    <t>121</t>
  </si>
  <si>
    <t>60512130</t>
  </si>
  <si>
    <t>hranol stavební řezivo průřezu do 224cm2 do dl 6m</t>
  </si>
  <si>
    <t>1016529426</t>
  </si>
  <si>
    <t>"TE/4" 0,029</t>
  </si>
  <si>
    <t>"TE/10" 0,027</t>
  </si>
  <si>
    <t>"TE/14" 0,049</t>
  </si>
  <si>
    <t>"TE/15" 0,216</t>
  </si>
  <si>
    <t>"TE/19" 0,047</t>
  </si>
  <si>
    <t>"TE/20" 0,036</t>
  </si>
  <si>
    <t>"TE/23" 0,033</t>
  </si>
  <si>
    <t>"TE/27" 0,048</t>
  </si>
  <si>
    <t>"TE/28" 0,037</t>
  </si>
  <si>
    <t>"TE/38" 0,053</t>
  </si>
  <si>
    <t>"TE/42" 0,033</t>
  </si>
  <si>
    <t>"TE/45"0,018</t>
  </si>
  <si>
    <t>"TE/1" 0,137</t>
  </si>
  <si>
    <t>"TE/26" 0,1</t>
  </si>
  <si>
    <t>"TE/29" 0,067</t>
  </si>
  <si>
    <t>"TE/30" 0,062</t>
  </si>
  <si>
    <t>"TE/41"0,083</t>
  </si>
  <si>
    <t>"TE/43" 0,073</t>
  </si>
  <si>
    <t>"TE/45" 0,018</t>
  </si>
  <si>
    <t>1,166*1,05 'Přepočtené koeficientem množství</t>
  </si>
  <si>
    <t>122</t>
  </si>
  <si>
    <t>60512125</t>
  </si>
  <si>
    <t>hranol stavební řezivo průřezu do 120cm2 do dl 6m</t>
  </si>
  <si>
    <t>-1551932658</t>
  </si>
  <si>
    <t>"TE/13" 0,04</t>
  </si>
  <si>
    <t>"TE/40" 0,023</t>
  </si>
  <si>
    <t>0,063*1,05 'Přepočtené koeficientem množství</t>
  </si>
  <si>
    <t>123</t>
  </si>
  <si>
    <t>60512126</t>
  </si>
  <si>
    <t>hranol stavební řezivo průřezu do 120cm2 dl 6-8m</t>
  </si>
  <si>
    <t>-558759405</t>
  </si>
  <si>
    <t>"TE/35" 2,064</t>
  </si>
  <si>
    <t>2,064*1,05 'Přepočtené koeficientem množství</t>
  </si>
  <si>
    <t>124</t>
  </si>
  <si>
    <t>60512137</t>
  </si>
  <si>
    <t>hranol stavební řezivo průřezu do 288cm2 přes dl 8m</t>
  </si>
  <si>
    <t>354257516</t>
  </si>
  <si>
    <t>"TE/5" 0,232</t>
  </si>
  <si>
    <t>0,232*1,05 'Přepočtené koeficientem množství</t>
  </si>
  <si>
    <t>125</t>
  </si>
  <si>
    <t>60512140</t>
  </si>
  <si>
    <t>hranol stavební řezivo průřezu do 450cm2 do dl 6m</t>
  </si>
  <si>
    <t>1076587751</t>
  </si>
  <si>
    <t>"TE/33" 0,04</t>
  </si>
  <si>
    <t>0,04*1,05 'Přepočtené koeficientem množství</t>
  </si>
  <si>
    <t>126</t>
  </si>
  <si>
    <t>60512145</t>
  </si>
  <si>
    <t>hranol stavební řezivo průřezu nad 450cm2 do dl 6m</t>
  </si>
  <si>
    <t>1123201944</t>
  </si>
  <si>
    <t>"TE/39" 0,157</t>
  </si>
  <si>
    <t>"TE/34" 0,253</t>
  </si>
  <si>
    <t>"TE/21" 0,202</t>
  </si>
  <si>
    <t>"TE/31" 0,233</t>
  </si>
  <si>
    <t>0,845*1,05 'Přepočtené koeficientem množství</t>
  </si>
  <si>
    <t>127</t>
  </si>
  <si>
    <t>762341210</t>
  </si>
  <si>
    <t>Montáž bednění střech rovných a šikmých sklonu do 60° s vyřezáním otvorů z prken hrubých na sraz tl. do 32 mm</t>
  </si>
  <si>
    <t>49760182</t>
  </si>
  <si>
    <t>https://podminky.urs.cz/item/CS_URS_2022_02/762341210</t>
  </si>
  <si>
    <t>5.9.1. Střecha JV křídla, střešní roviny za zaatikovým žlabem</t>
  </si>
  <si>
    <t>"Skladba A+C" 915</t>
  </si>
  <si>
    <t>128</t>
  </si>
  <si>
    <t>60515111</t>
  </si>
  <si>
    <t>řezivo jehličnaté boční prkno 20-30mm</t>
  </si>
  <si>
    <t>-991657712</t>
  </si>
  <si>
    <t>"Skladba A+C" 915*0,03</t>
  </si>
  <si>
    <t>5% nové bednění</t>
  </si>
  <si>
    <t>"Skladba B" 429*0,03*0,05</t>
  </si>
  <si>
    <t>28,094*1,15 'Přepočtené koeficientem množství</t>
  </si>
  <si>
    <t>129</t>
  </si>
  <si>
    <t>762341811</t>
  </si>
  <si>
    <t>Demontáž bednění a laťování bednění střech rovných, obloukových, sklonu do 60° se všemi nadstřešními konstrukcemi z prken hrubých, hoblovaných tl. do 32 mm</t>
  </si>
  <si>
    <t>-61992913</t>
  </si>
  <si>
    <t>https://podminky.urs.cz/item/CS_URS_2022_02/762341811</t>
  </si>
  <si>
    <t>"střední a SZ křídlo" 915</t>
  </si>
  <si>
    <t>130</t>
  </si>
  <si>
    <t>762341933</t>
  </si>
  <si>
    <t>Vyřezání otvorů v bednění střech bez rozebrání krytiny z prken tl. do 32 mm, otvoru plochy jednotlivě přes 4 m2</t>
  </si>
  <si>
    <t>-1917758718</t>
  </si>
  <si>
    <t>https://podminky.urs.cz/item/CS_URS_2022_02/762341933</t>
  </si>
  <si>
    <t>131</t>
  </si>
  <si>
    <t>762342511</t>
  </si>
  <si>
    <t>Montáž laťování montáž kontralatí na podklad bez tepelné izolace</t>
  </si>
  <si>
    <t>-1627040715</t>
  </si>
  <si>
    <t>https://podminky.urs.cz/item/CS_URS_2022_02/762342511</t>
  </si>
  <si>
    <t>"kontralatě - střední a SZ křídlo" 915*2</t>
  </si>
  <si>
    <t>132</t>
  </si>
  <si>
    <t>60514114</t>
  </si>
  <si>
    <t>řezivo jehličnaté lať impregnovaná dl 4 m</t>
  </si>
  <si>
    <t>1554634133</t>
  </si>
  <si>
    <t>"kontralatě - střední a SZ křídlo" 915*2*0,03*0,05</t>
  </si>
  <si>
    <t>2,745*1,05 'Přepočtené koeficientem množství</t>
  </si>
  <si>
    <t>133</t>
  </si>
  <si>
    <t>762342813</t>
  </si>
  <si>
    <t>Demontáž bednění a laťování laťování střech sklonu do 60° se všemi nadstřešními konstrukcemi, z latí průřezové plochy do 25 cm2 při osové vzdálenosti přes 0,50 m</t>
  </si>
  <si>
    <t>-1471221136</t>
  </si>
  <si>
    <t>https://podminky.urs.cz/item/CS_URS_2022_02/762342813</t>
  </si>
  <si>
    <t>"kontralatě - střední a SZ křídlo" 915</t>
  </si>
  <si>
    <t>134</t>
  </si>
  <si>
    <t>762343913</t>
  </si>
  <si>
    <t>Zabednění otvorů ve střeše prkny (materiál v ceně) tl. do 32 mm, otvoru plochy jednotlivě přes 4 do 8 m2</t>
  </si>
  <si>
    <t>-92443473</t>
  </si>
  <si>
    <t>https://podminky.urs.cz/item/CS_URS_2022_02/762343913</t>
  </si>
  <si>
    <t>135</t>
  </si>
  <si>
    <t>762345821</t>
  </si>
  <si>
    <t>Demontáž bednění a laťování k dalšímu použití sklonu do 60° se všemi nadstřešními konstrukcemi bednění střech rovných, obloukových z fošen hrubých, hoblovaných</t>
  </si>
  <si>
    <t>-2132035308</t>
  </si>
  <si>
    <t>https://podminky.urs.cz/item/CS_URS_2022_02/762345821</t>
  </si>
  <si>
    <t>136</t>
  </si>
  <si>
    <t>762382011R</t>
  </si>
  <si>
    <t>Postupné citlivé heverování části vazeb v oblasti pod zaatikovým žlabem</t>
  </si>
  <si>
    <t>1441566511</t>
  </si>
  <si>
    <t>24*2+8*2</t>
  </si>
  <si>
    <t>137</t>
  </si>
  <si>
    <t>762395000</t>
  </si>
  <si>
    <t>Spojovací prostředky krovů, bednění a laťování, nadstřešních konstrukcí svory, prkna, hřebíky, pásová ocel, vruty</t>
  </si>
  <si>
    <t>-35364077</t>
  </si>
  <si>
    <t>https://podminky.urs.cz/item/CS_URS_2022_02/762395000</t>
  </si>
  <si>
    <t>krov_I+krov_II+krov_III+krov_IV+krov_V+krov_VI+krov_VII+krov_VIII+krov_IX</t>
  </si>
  <si>
    <t>138</t>
  </si>
  <si>
    <t>762522812</t>
  </si>
  <si>
    <t>Demontáž podlah s polštáři z prken nebo fošen tl. přes 32 mm</t>
  </si>
  <si>
    <t>-506477135</t>
  </si>
  <si>
    <t>https://podminky.urs.cz/item/CS_URS_2022_02/762522812</t>
  </si>
  <si>
    <t>139</t>
  </si>
  <si>
    <t>762523944</t>
  </si>
  <si>
    <t>Doplnění tesařské podlahy prkny nebo fošnami (materiál v ceně) tl. přes 32 mm, plochy jednotlivě přes 4,00 do 8,00 m2</t>
  </si>
  <si>
    <t>-1879228924</t>
  </si>
  <si>
    <t>https://podminky.urs.cz/item/CS_URS_2022_02/762523944</t>
  </si>
  <si>
    <t>140</t>
  </si>
  <si>
    <t>762713110</t>
  </si>
  <si>
    <t>Montáž prostorových vázaných konstrukcí z řeziva hraněného nebo polohraněného průřezové plochy do 120 cm2</t>
  </si>
  <si>
    <t>865890766</t>
  </si>
  <si>
    <t>https://podminky.urs.cz/item/CS_URS_2022_02/762713110</t>
  </si>
  <si>
    <t>"TE/35" 1*6+1,5*15+2*10+2,5*6+3*14+3,5*4+4*11+4,5*10+5*12+6*2+6,5*3+7*10+7,5*8</t>
  </si>
  <si>
    <t>141</t>
  </si>
  <si>
    <t>762713120</t>
  </si>
  <si>
    <t>Montáž prostorových vázaných konstrukcí z řeziva hraněného nebo polohraněného průřezové plochy přes 120 do 224 cm2</t>
  </si>
  <si>
    <t>-891814724</t>
  </si>
  <si>
    <t>https://podminky.urs.cz/item/CS_URS_2022_02/762713120</t>
  </si>
  <si>
    <t>142</t>
  </si>
  <si>
    <t>998762203</t>
  </si>
  <si>
    <t>Přesun hmot pro konstrukce tesařské stanovený procentní sazbou (%) z ceny vodorovná dopravní vzdálenost do 50 m v objektech výšky přes 12 do 24 m</t>
  </si>
  <si>
    <t>-2039641789</t>
  </si>
  <si>
    <t>https://podminky.urs.cz/item/CS_URS_2022_02/998762203</t>
  </si>
  <si>
    <t>763</t>
  </si>
  <si>
    <t>Konstrukce suché výstavby</t>
  </si>
  <si>
    <t>143</t>
  </si>
  <si>
    <t>763131712R</t>
  </si>
  <si>
    <t>Příplatek za napojení na stávající sádrokartonový podhled, včetně tmelení</t>
  </si>
  <si>
    <t>-1280305166</t>
  </si>
  <si>
    <t>144</t>
  </si>
  <si>
    <t>763131751</t>
  </si>
  <si>
    <t>Podhled ze sádrokartonových desek ostatní práce a konstrukce na podhledech ze sádrokartonových desek montáž parotěsné zábrany</t>
  </si>
  <si>
    <t>-1736384615</t>
  </si>
  <si>
    <t>https://podminky.urs.cz/item/CS_URS_2022_02/763131751</t>
  </si>
  <si>
    <t>145</t>
  </si>
  <si>
    <t>28329028</t>
  </si>
  <si>
    <t>fólie PE vyztužená Al vrstvou pro parotěsnou vrstvu 150g/m2 s integrovanou lepící páskou</t>
  </si>
  <si>
    <t>1425441384</t>
  </si>
  <si>
    <t>100,986*1,1235 'Přepočtené koeficientem množství</t>
  </si>
  <si>
    <t>146</t>
  </si>
  <si>
    <t>763131751R</t>
  </si>
  <si>
    <t>Podhled ze sádrokartonových desek ostatní práce a konstrukce na podhledech ze sádrokartonových desek demontáž parotěsné zábrany</t>
  </si>
  <si>
    <t>-39764213</t>
  </si>
  <si>
    <t>147</t>
  </si>
  <si>
    <t>763161721</t>
  </si>
  <si>
    <t>Podkroví ze sádrokartonových desek dvouvrstvá spodní konstrukce z ocelových profilů CD, UD na krokvových závěsech jednoduše opláštěná deskou protipožární DF, tl. 12,5 mm, bez TI</t>
  </si>
  <si>
    <t>657501721</t>
  </si>
  <si>
    <t>https://podminky.urs.cz/item/CS_URS_2022_02/763161721</t>
  </si>
  <si>
    <t>148</t>
  </si>
  <si>
    <t>763161821</t>
  </si>
  <si>
    <t>Demontáž podkroví ze sádrokartonových desek s nosnou konstrukcí dvouvrstvou z ocelových profilů, opláštění jednoduché</t>
  </si>
  <si>
    <t>-69299919</t>
  </si>
  <si>
    <t>https://podminky.urs.cz/item/CS_URS_2022_02/763161821</t>
  </si>
  <si>
    <t>149</t>
  </si>
  <si>
    <t>763182314R</t>
  </si>
  <si>
    <t xml:space="preserve">Vsazení plomby (pruhu) ze sádrokartonových desek - ostění střešních oken </t>
  </si>
  <si>
    <t>-1518763838</t>
  </si>
  <si>
    <t>5.9.4. Střechy všech křídel budovy, společné úpravy a poznámky</t>
  </si>
  <si>
    <t>"P7" (1,2+0,8)*2*36+(0,6+0,8)*2*4</t>
  </si>
  <si>
    <t>150</t>
  </si>
  <si>
    <t>998763403</t>
  </si>
  <si>
    <t>Přesun hmot pro konstrukce montované z desek stanovený procentní sazbou (%) z ceny vodorovná dopravní vzdálenost do 50 m v objektech výšky přes 12 do 24 m</t>
  </si>
  <si>
    <t>145047614</t>
  </si>
  <si>
    <t>https://podminky.urs.cz/item/CS_URS_2022_02/998763403</t>
  </si>
  <si>
    <t>151</t>
  </si>
  <si>
    <t>998763491</t>
  </si>
  <si>
    <t>Přesun hmot pro konstrukce montované z desek stanovený procentní sazbou (%) z ceny Příplatek k cenám za zvětšený přesun přes vymezenou dopravní vzdálenost do 100 m</t>
  </si>
  <si>
    <t>608249628</t>
  </si>
  <si>
    <t>https://podminky.urs.cz/item/CS_URS_2022_02/998763491</t>
  </si>
  <si>
    <t>764</t>
  </si>
  <si>
    <t>Konstrukce klempířské</t>
  </si>
  <si>
    <t>152</t>
  </si>
  <si>
    <t>764001821</t>
  </si>
  <si>
    <t>Demontáž klempířských konstrukcí krytiny ze svitků nebo tabulí do suti</t>
  </si>
  <si>
    <t>-758742455</t>
  </si>
  <si>
    <t>https://podminky.urs.cz/item/CS_URS_2022_02/764001821</t>
  </si>
  <si>
    <t>odměřeno z projektové dokumentace</t>
  </si>
  <si>
    <t>3+5</t>
  </si>
  <si>
    <t>153</t>
  </si>
  <si>
    <t>764001851</t>
  </si>
  <si>
    <t>Demontáž klempířských konstrukcí oplechování hřebene s větrací mřížkou nebo podkladním plechem do suti</t>
  </si>
  <si>
    <t>527165493</t>
  </si>
  <si>
    <t>https://podminky.urs.cz/item/CS_URS_2022_02/764001851</t>
  </si>
  <si>
    <t>154</t>
  </si>
  <si>
    <t>764001871</t>
  </si>
  <si>
    <t>Demontáž klempířských konstrukcí oplechování nároží s větrací mřížkou nebo podkladním plechem do suti</t>
  </si>
  <si>
    <t>-1915789634</t>
  </si>
  <si>
    <t>https://podminky.urs.cz/item/CS_URS_2022_02/764001871</t>
  </si>
  <si>
    <t>97,9</t>
  </si>
  <si>
    <t>155</t>
  </si>
  <si>
    <t>764001891</t>
  </si>
  <si>
    <t>Demontáž klempířských konstrukcí oplechování úžlabí do suti</t>
  </si>
  <si>
    <t>584852700</t>
  </si>
  <si>
    <t>https://podminky.urs.cz/item/CS_URS_2022_02/764001891</t>
  </si>
  <si>
    <t>46,3</t>
  </si>
  <si>
    <t>156</t>
  </si>
  <si>
    <t>764001901</t>
  </si>
  <si>
    <t>Napojení na stávající klempířské konstrukce délky spoje do 0,5 m</t>
  </si>
  <si>
    <t>486175637</t>
  </si>
  <si>
    <t>https://podminky.urs.cz/item/CS_URS_2022_02/764001901</t>
  </si>
  <si>
    <t>5.3.4. Bourací práce na fasádách JV křídla</t>
  </si>
  <si>
    <t>157</t>
  </si>
  <si>
    <t>764002841</t>
  </si>
  <si>
    <t>Demontáž klempířských konstrukcí oplechování horních ploch zdí a nadezdívek do suti</t>
  </si>
  <si>
    <t>-1689847309</t>
  </si>
  <si>
    <t>https://podminky.urs.cz/item/CS_URS_2022_02/764002841</t>
  </si>
  <si>
    <t>17,4</t>
  </si>
  <si>
    <t>158</t>
  </si>
  <si>
    <t>764002851</t>
  </si>
  <si>
    <t>Demontáž klempířských konstrukcí oplechování parapetů do suti</t>
  </si>
  <si>
    <t>-976139724</t>
  </si>
  <si>
    <t>https://podminky.urs.cz/item/CS_URS_2022_02/764002851</t>
  </si>
  <si>
    <t>12,2</t>
  </si>
  <si>
    <t>159</t>
  </si>
  <si>
    <t>764002881</t>
  </si>
  <si>
    <t>Demontáž klempířských konstrukcí lemování střešních prostupů do suti</t>
  </si>
  <si>
    <t>-1063403313</t>
  </si>
  <si>
    <t>https://podminky.urs.cz/item/CS_URS_2022_02/764002881</t>
  </si>
  <si>
    <t>35,7*0,4</t>
  </si>
  <si>
    <t>160</t>
  </si>
  <si>
    <t>764004821</t>
  </si>
  <si>
    <t>Demontáž klempířských konstrukcí žlabu nástřešního do suti</t>
  </si>
  <si>
    <t>-1291079964</t>
  </si>
  <si>
    <t>https://podminky.urs.cz/item/CS_URS_2022_02/764004821</t>
  </si>
  <si>
    <t>1+0,5</t>
  </si>
  <si>
    <t>161</t>
  </si>
  <si>
    <t>764004831</t>
  </si>
  <si>
    <t>Demontáž klempířských konstrukcí žlabu mezistřešního nebo zaatikového do suti</t>
  </si>
  <si>
    <t>-1143316972</t>
  </si>
  <si>
    <t>https://podminky.urs.cz/item/CS_URS_2022_02/764004831</t>
  </si>
  <si>
    <t>11,8+11,8</t>
  </si>
  <si>
    <t>162</t>
  </si>
  <si>
    <t>764004863</t>
  </si>
  <si>
    <t>Demontáž klempířských konstrukcí svodu k dalšímu použití</t>
  </si>
  <si>
    <t>-1281546347</t>
  </si>
  <si>
    <t>https://podminky.urs.cz/item/CS_URS_2022_02/764004863</t>
  </si>
  <si>
    <t>17*2</t>
  </si>
  <si>
    <t>163</t>
  </si>
  <si>
    <t>764004865R</t>
  </si>
  <si>
    <t>Montáž a následná demontáž provizorní flexibilní hadice - náhrada za demontovaný svod</t>
  </si>
  <si>
    <t>-1265477208</t>
  </si>
  <si>
    <t>164</t>
  </si>
  <si>
    <t>764031414</t>
  </si>
  <si>
    <t>Podkladní plech z měděného plechu rš 330 mm</t>
  </si>
  <si>
    <t>1712814050</t>
  </si>
  <si>
    <t>https://podminky.urs.cz/item/CS_URS_2022_02/764031414</t>
  </si>
  <si>
    <t>5.11.1 Klempířské práce</t>
  </si>
  <si>
    <t>D.1.1.2.9 Práce a výrobky PSV</t>
  </si>
  <si>
    <t>"KL/1" 4,8</t>
  </si>
  <si>
    <t>165</t>
  </si>
  <si>
    <t>764031416</t>
  </si>
  <si>
    <t>Podkladní plech z měděného plechu rš 500 mm</t>
  </si>
  <si>
    <t>998980503</t>
  </si>
  <si>
    <t>https://podminky.urs.cz/item/CS_URS_2022_02/764031416</t>
  </si>
  <si>
    <t>"KL/14" 1</t>
  </si>
  <si>
    <t>166</t>
  </si>
  <si>
    <t>764031417R</t>
  </si>
  <si>
    <t>Podkladní plech z měděného plechu rš 660 mm</t>
  </si>
  <si>
    <t>3572953</t>
  </si>
  <si>
    <t>"KL/9" 11,8</t>
  </si>
  <si>
    <t>167</t>
  </si>
  <si>
    <t>764031418R</t>
  </si>
  <si>
    <t>Podkladní plech z měděného plechu rš 750 mm</t>
  </si>
  <si>
    <t>-2054498562</t>
  </si>
  <si>
    <t>"KL/4" 17,4</t>
  </si>
  <si>
    <t>168</t>
  </si>
  <si>
    <t>764131401</t>
  </si>
  <si>
    <t>Krytina ze svitků nebo tabulí z měděného plechu s úpravou u okapů, prostupů a výčnělků střechy rovné drážkováním ze svitků rš 500 mm, sklon střechy do 30°</t>
  </si>
  <si>
    <t>539176298</t>
  </si>
  <si>
    <t>https://podminky.urs.cz/item/CS_URS_2022_02/764131401</t>
  </si>
  <si>
    <t>"KL/3" 3</t>
  </si>
  <si>
    <t>"KL/10" 5</t>
  </si>
  <si>
    <t>169</t>
  </si>
  <si>
    <t>764231414</t>
  </si>
  <si>
    <t>Oplechování střešních prvků z měděného plechu hřebene nevětraného s použitím hřebenového plechu rš 330 mm</t>
  </si>
  <si>
    <t>-586491350</t>
  </si>
  <si>
    <t>https://podminky.urs.cz/item/CS_URS_2022_02/764231414</t>
  </si>
  <si>
    <t>170</t>
  </si>
  <si>
    <t>764231466</t>
  </si>
  <si>
    <t>Oplechování střešních prvků z měděného plechu úžlabí rš 500 mm</t>
  </si>
  <si>
    <t>1791519189</t>
  </si>
  <si>
    <t>https://podminky.urs.cz/item/CS_URS_2022_02/764231466</t>
  </si>
  <si>
    <t>"KL/2" 46,3</t>
  </si>
  <si>
    <t>171</t>
  </si>
  <si>
    <t>764232406R</t>
  </si>
  <si>
    <t>Lišta nástřešního žlabu pro skládanou krytinu z měděného plechu rš 500 mm</t>
  </si>
  <si>
    <t>-762795686</t>
  </si>
  <si>
    <t>172</t>
  </si>
  <si>
    <t>764232407R</t>
  </si>
  <si>
    <t>Lišta zaatikového žlabu pro skládanou krytinu r.š. 660 mm</t>
  </si>
  <si>
    <t>-1518772264</t>
  </si>
  <si>
    <t>173</t>
  </si>
  <si>
    <t>764233456R</t>
  </si>
  <si>
    <t>Sněhový zachytávač ze tří tyčí z oceli potažené mědí, připevněné na háky spovrchovou úpravou</t>
  </si>
  <si>
    <t>751487024</t>
  </si>
  <si>
    <t>"P13" 2,2*8+4,2+3+3,2*2</t>
  </si>
  <si>
    <t>174</t>
  </si>
  <si>
    <t>764234408</t>
  </si>
  <si>
    <t>Oplechování horních ploch zdí a nadezdívek (atik) z měděného plechu mechanicky kotvených rš 750 mm</t>
  </si>
  <si>
    <t>679000875</t>
  </si>
  <si>
    <t>https://podminky.urs.cz/item/CS_URS_2022_02/764234408</t>
  </si>
  <si>
    <t>175</t>
  </si>
  <si>
    <t>764236404</t>
  </si>
  <si>
    <t>Oplechování parapetů z měděného plechu rovných mechanicky kotvených, bez rohů rš 330 mm</t>
  </si>
  <si>
    <t>1880641307</t>
  </si>
  <si>
    <t>https://podminky.urs.cz/item/CS_URS_2022_02/764236404</t>
  </si>
  <si>
    <t>"KL/7" 12,2</t>
  </si>
  <si>
    <t>176</t>
  </si>
  <si>
    <t>764242240R</t>
  </si>
  <si>
    <t>Vyplechování prostupu atikou 450x160mm s chrličem Cu</t>
  </si>
  <si>
    <t>-1316640609</t>
  </si>
  <si>
    <t>"KL11"  1</t>
  </si>
  <si>
    <t>764246240R</t>
  </si>
  <si>
    <t>Ventilační nástavec Cu D 200 mm hladká krytina</t>
  </si>
  <si>
    <t>259466024</t>
  </si>
  <si>
    <t>"KL12"  6</t>
  </si>
  <si>
    <t>178</t>
  </si>
  <si>
    <t>764334412R</t>
  </si>
  <si>
    <t>Lemování prostupů z měděného plechu včetně dilatační lišty, střech s krytinou skládanou nebo z plechu</t>
  </si>
  <si>
    <t>-361011767</t>
  </si>
  <si>
    <t>"KL/5" 35,7*0,4</t>
  </si>
  <si>
    <t>179</t>
  </si>
  <si>
    <t>764335423</t>
  </si>
  <si>
    <t>Lemování trub, konzol, držáků a ostatních kusových prvků z měděného plechu střech s krytinou skládanou mimo prejzovou nebo z plechu, průměr přes 100 do 150 mm</t>
  </si>
  <si>
    <t>-1324638624</t>
  </si>
  <si>
    <t>https://podminky.urs.cz/item/CS_URS_2022_02/764335423</t>
  </si>
  <si>
    <t>"KL/12" 6</t>
  </si>
  <si>
    <t>180</t>
  </si>
  <si>
    <t>764345842R</t>
  </si>
  <si>
    <t>Demontáž ventilační nástavec průměr do 200 mm a prostupu atikou do 45°</t>
  </si>
  <si>
    <t>665526521</t>
  </si>
  <si>
    <t>"KL11, KL12" 7</t>
  </si>
  <si>
    <t>181</t>
  </si>
  <si>
    <t>764430340.1</t>
  </si>
  <si>
    <t xml:space="preserve">Pojistný plech pod vykrývaný hřeben a nároží AL, rš 500 mm </t>
  </si>
  <si>
    <t>1357967814</t>
  </si>
  <si>
    <t>182</t>
  </si>
  <si>
    <t>764508131</t>
  </si>
  <si>
    <t>Montáž svodu kruhového, průměru svodu</t>
  </si>
  <si>
    <t>-1274874232</t>
  </si>
  <si>
    <t>https://podminky.urs.cz/item/CS_URS_2022_02/764508131</t>
  </si>
  <si>
    <t>183</t>
  </si>
  <si>
    <t>764508132</t>
  </si>
  <si>
    <t>Montáž svodu kruhového, průměru objímek</t>
  </si>
  <si>
    <t>-1054178130</t>
  </si>
  <si>
    <t>https://podminky.urs.cz/item/CS_URS_2022_02/764508132</t>
  </si>
  <si>
    <t>5.11.1. Klempířské práce</t>
  </si>
  <si>
    <t>184</t>
  </si>
  <si>
    <t>55344397</t>
  </si>
  <si>
    <t>objímka svodu Cu pro šroubovací trn 120mm</t>
  </si>
  <si>
    <t>-275930802</t>
  </si>
  <si>
    <t>185</t>
  </si>
  <si>
    <t>76453341r2</t>
  </si>
  <si>
    <t>Žlab nadokapní (nástřešní) z měděného plechu, včetně háků, čel a hrdel rš 1000 mm</t>
  </si>
  <si>
    <t>2091442664</t>
  </si>
  <si>
    <t>"KL/13" 1</t>
  </si>
  <si>
    <t>186</t>
  </si>
  <si>
    <t>764535411R</t>
  </si>
  <si>
    <t>Žlab mezistřešní nebo zaatikový z měděného plechu včetně čel a hrdel uložený v lůžku bez háků rš 1000 mm</t>
  </si>
  <si>
    <t>1391328722</t>
  </si>
  <si>
    <t>"KL/8" 11,8</t>
  </si>
  <si>
    <t>187</t>
  </si>
  <si>
    <t>764985441R</t>
  </si>
  <si>
    <t xml:space="preserve">Revize stávajícího oplechování, okapů, žlabů, svodů-vyrovnat, vyspravit letování a zachovat </t>
  </si>
  <si>
    <t>-1750788353</t>
  </si>
  <si>
    <t>"P6" 385</t>
  </si>
  <si>
    <t>188</t>
  </si>
  <si>
    <t>998764203</t>
  </si>
  <si>
    <t>Přesun hmot pro konstrukce klempířské stanovený procentní sazbou (%) z ceny vodorovná dopravní vzdálenost do 50 m v objektech výšky přes 12 do 24 m</t>
  </si>
  <si>
    <t>348242964</t>
  </si>
  <si>
    <t>https://podminky.urs.cz/item/CS_URS_2022_02/998764203</t>
  </si>
  <si>
    <t>189</t>
  </si>
  <si>
    <t>998764292</t>
  </si>
  <si>
    <t>Přesun hmot pro konstrukce klempířské stanovený procentní sazbou (%) z ceny Příplatek k cenám za zvětšený přesun přes vymezenou největší dopravní vzdálenost do 100 m</t>
  </si>
  <si>
    <t>1999820648</t>
  </si>
  <si>
    <t>https://podminky.urs.cz/item/CS_URS_2022_02/998764292</t>
  </si>
  <si>
    <t>765</t>
  </si>
  <si>
    <t>Krytina skládaná</t>
  </si>
  <si>
    <t>190</t>
  </si>
  <si>
    <t>765161511</t>
  </si>
  <si>
    <t>Montáž krytiny z přírodní břidlice tl. přes 6 mm sklonu do 30°, přibití měděnými hřeby jednoduché krytí ze šupin nebo pravoúhlých formátů s obloukovým řezem, počet kamenů přes 20 do 25 ks/m2</t>
  </si>
  <si>
    <t>-1878120916</t>
  </si>
  <si>
    <t>https://podminky.urs.cz/item/CS_URS_2022_02/765161511</t>
  </si>
  <si>
    <t>5.9. Střecha</t>
  </si>
  <si>
    <t>1344</t>
  </si>
  <si>
    <t>191</t>
  </si>
  <si>
    <t>76516151R</t>
  </si>
  <si>
    <t>krytina z přírodní štípané břidlice tloušťky 6 až 8 mm, čtvercový formát s obloukem 300x300 mm, na lemovky štítů formát 300x200 mm,  jednoduché krytí</t>
  </si>
  <si>
    <t>640431139</t>
  </si>
  <si>
    <t>1344*1,1 'Přepočtené koeficientem množství</t>
  </si>
  <si>
    <t>192</t>
  </si>
  <si>
    <t>765161701</t>
  </si>
  <si>
    <t>Montáž krytiny z přírodní břidlice tl. přes 6 mm okapové hrany, krytí jednoduché</t>
  </si>
  <si>
    <t>-784264059</t>
  </si>
  <si>
    <t>https://podminky.urs.cz/item/CS_URS_2022_02/765161701</t>
  </si>
  <si>
    <t>193</t>
  </si>
  <si>
    <t>765161713</t>
  </si>
  <si>
    <t>Montáž krytiny z přírodní břidlice tl. přes 6 mm nárožní hrany jednoduché z kamenů (lemovací řadou), počet kamenů obostranně přes 10 do 14 ks/m</t>
  </si>
  <si>
    <t>-1678716346</t>
  </si>
  <si>
    <t>https://podminky.urs.cz/item/CS_URS_2022_02/765161713</t>
  </si>
  <si>
    <t>194</t>
  </si>
  <si>
    <t>765161733</t>
  </si>
  <si>
    <t>Montáž krytiny z přírodní břidlice tl. přes 6 mm hřebene, jednoduché krytí (lemovací řadou), počet kamenů oboustranně přes 10 do 14 ks/m</t>
  </si>
  <si>
    <t>1782666775</t>
  </si>
  <si>
    <t>https://podminky.urs.cz/item/CS_URS_2022_02/765161733</t>
  </si>
  <si>
    <t>195</t>
  </si>
  <si>
    <t>765161741</t>
  </si>
  <si>
    <t>Montáž krytiny z přírodní břidlice tl. přes 6 mm úžlabí přisekáním kamenů podél oplechování</t>
  </si>
  <si>
    <t>-406228900</t>
  </si>
  <si>
    <t>https://podminky.urs.cz/item/CS_URS_2022_02/765161741</t>
  </si>
  <si>
    <t>196</t>
  </si>
  <si>
    <t>765161751</t>
  </si>
  <si>
    <t>Montáž krytiny z přírodní břidlice tl. přes 6 mm štítové hrany jednostranným přisekáním</t>
  </si>
  <si>
    <t>1657738944</t>
  </si>
  <si>
    <t>https://podminky.urs.cz/item/CS_URS_2022_02/765161751</t>
  </si>
  <si>
    <t>197</t>
  </si>
  <si>
    <t>765161771</t>
  </si>
  <si>
    <t>Montáž krytiny z přírodní břidlice tl. přes 6 mm štítové hrany plochy přes 1,0 m2, krytí jednoduché</t>
  </si>
  <si>
    <t>1714402503</t>
  </si>
  <si>
    <t>https://podminky.urs.cz/item/CS_URS_2022_02/765161771</t>
  </si>
  <si>
    <t>"KL/5" 35,7</t>
  </si>
  <si>
    <t>"P7" (0,55+0,78)*2*4+(0,78+1,18)*2*36</t>
  </si>
  <si>
    <t>198</t>
  </si>
  <si>
    <t>765191023</t>
  </si>
  <si>
    <t>Montáž pojistné hydroizolační nebo parotěsné fólie kladené ve sklonu přes 20° s lepenými přesahy na bednění nebo tepelnou izolaci</t>
  </si>
  <si>
    <t>700963568</t>
  </si>
  <si>
    <t>https://podminky.urs.cz/item/CS_URS_2022_02/765191023</t>
  </si>
  <si>
    <t>199</t>
  </si>
  <si>
    <t>28329036R</t>
  </si>
  <si>
    <t>difuzně propustný podkladní pás jako pojistná hydrizolace ze speicální textilie kombinované s vodotěsnou střední vrstvou určenou por pokládku na bednění</t>
  </si>
  <si>
    <t>-1023238290</t>
  </si>
  <si>
    <t>200</t>
  </si>
  <si>
    <t>765191911</t>
  </si>
  <si>
    <t>Demontáž pojistné hydroizolační fólie kladené ve sklonu přes 30°</t>
  </si>
  <si>
    <t>856873683</t>
  </si>
  <si>
    <t>https://podminky.urs.cz/item/CS_URS_2022_02/765191911</t>
  </si>
  <si>
    <t>201</t>
  </si>
  <si>
    <t>765192001R</t>
  </si>
  <si>
    <t>Zakrývání střechy provizorní plachtou - spolehlivá ohrana proti zatečení</t>
  </si>
  <si>
    <t>-892291909</t>
  </si>
  <si>
    <t>202</t>
  </si>
  <si>
    <t>765856001R</t>
  </si>
  <si>
    <t>Celková repase stávajících pokrývačských bezpečnostních háků (zrevidovat, hrubým mechanickým přebroušením, odstranit korozi,prach a ostatní nečistoty, chemický odrezovač se stabilizačním pasivačním účinkem a nanést 1x základní a 2x krycí syntetický nátěr v odstínu matném grafitovém)</t>
  </si>
  <si>
    <t>ks</t>
  </si>
  <si>
    <t>1451595938</t>
  </si>
  <si>
    <t>5.9.4 Střechy všech křídel budovy, společné úpravy a poznámky</t>
  </si>
  <si>
    <t>"P1" 10+12+16</t>
  </si>
  <si>
    <t>203</t>
  </si>
  <si>
    <t>765856002R</t>
  </si>
  <si>
    <t>Zrevidování stávajícího střešního výlezu 450x550 mm z měděného plechu</t>
  </si>
  <si>
    <t>488919485</t>
  </si>
  <si>
    <t>"P2" 13</t>
  </si>
  <si>
    <t>204</t>
  </si>
  <si>
    <t>765056625R</t>
  </si>
  <si>
    <t>Sněhový zachytač z kvalitní smrkové kulatiny pr. 130 mm, tlakovakuově impregnován, včetně kotevních háku s povrchovou úpravou</t>
  </si>
  <si>
    <t>-1078639101</t>
  </si>
  <si>
    <t>"P12" 9,2+9,4+9</t>
  </si>
  <si>
    <t>205</t>
  </si>
  <si>
    <t>765076510R</t>
  </si>
  <si>
    <t>Lopatkový sněhový zachytač ze žárově pozinkované oceli včetně povrchové úpravy</t>
  </si>
  <si>
    <t>1946781058</t>
  </si>
  <si>
    <t>"P14" 22</t>
  </si>
  <si>
    <t>206</t>
  </si>
  <si>
    <t>765131803</t>
  </si>
  <si>
    <t>Demontáž azbestocementové krytiny skládané sklonu do 30° do suti</t>
  </si>
  <si>
    <t>77134470</t>
  </si>
  <si>
    <t>https://podminky.urs.cz/item/CS_URS_2022_02/765131803</t>
  </si>
  <si>
    <t>207</t>
  </si>
  <si>
    <t>765131843</t>
  </si>
  <si>
    <t>Demontáž azbestocementové krytiny skládané Příplatek k cenám za sklon přes 30° demontáže krytiny</t>
  </si>
  <si>
    <t>-2145748750</t>
  </si>
  <si>
    <t>https://podminky.urs.cz/item/CS_URS_2022_02/765131843</t>
  </si>
  <si>
    <t>208</t>
  </si>
  <si>
    <t>765161393R</t>
  </si>
  <si>
    <t>Montáž krytiny z přírodní břidlice tl. přes 6 mm Příplatek k cenám za sklon přes 30° na bednění</t>
  </si>
  <si>
    <t>1696060336</t>
  </si>
  <si>
    <t>209</t>
  </si>
  <si>
    <t>998765203</t>
  </si>
  <si>
    <t>Přesun hmot pro krytiny skládané stanovený procentní sazbou (%) z ceny vodorovná dopravní vzdálenost do 50 m v objektech výšky přes 12 do 24 m</t>
  </si>
  <si>
    <t>1499718241</t>
  </si>
  <si>
    <t>https://podminky.urs.cz/item/CS_URS_2022_02/998765203</t>
  </si>
  <si>
    <t>766</t>
  </si>
  <si>
    <t>Konstrukce truhlářské</t>
  </si>
  <si>
    <t>210</t>
  </si>
  <si>
    <t>766425001R</t>
  </si>
  <si>
    <t>Oprava stávajícícho podbití přesahu pultové střechy z hoblovaných prken P+D, obnovení kotvení, přebroušení, očištění, 2x vnější krycí nátěr odstín bílá</t>
  </si>
  <si>
    <t>1851822053</t>
  </si>
  <si>
    <t>D.1.1.2.5. Řezy C-C, D-D, E-E</t>
  </si>
  <si>
    <t>" P11"   8*0,75</t>
  </si>
  <si>
    <t>211</t>
  </si>
  <si>
    <t>766671001</t>
  </si>
  <si>
    <t>Montáž střešních oken dřevěných nebo plastových kyvných, výklopných/kyvných s okenním rámem a lemováním, s plisovaným límcem, s napojením na krytinu do krytiny ploché, rozměru 55 x 78 cm</t>
  </si>
  <si>
    <t>-1209728797</t>
  </si>
  <si>
    <t>https://podminky.urs.cz/item/CS_URS_2022_02/766671001</t>
  </si>
  <si>
    <t xml:space="preserve">5.9.4 Střechy všech křídel budovy, společné </t>
  </si>
  <si>
    <t>"P7" 4</t>
  </si>
  <si>
    <t>212</t>
  </si>
  <si>
    <t>61124546R</t>
  </si>
  <si>
    <t xml:space="preserve">okno střešní dřevěné kyvné, izolační trojsklo 55x78cm, Uw=0,83W/m2K </t>
  </si>
  <si>
    <t>1786222320</t>
  </si>
  <si>
    <t>213</t>
  </si>
  <si>
    <t>61140761R</t>
  </si>
  <si>
    <t>lemování střešních oken Cu/titanzinkové na profilované/ploché krytiny 55x78cm</t>
  </si>
  <si>
    <t>1384322196</t>
  </si>
  <si>
    <t>214</t>
  </si>
  <si>
    <t>61124230</t>
  </si>
  <si>
    <t>manžeta z parotěsné fólie pro střešní okno 55x78cm</t>
  </si>
  <si>
    <t>-833785199</t>
  </si>
  <si>
    <t>215</t>
  </si>
  <si>
    <t>61124046</t>
  </si>
  <si>
    <t>zateplovací sada střešních oken rám 55x78cm</t>
  </si>
  <si>
    <t>sada</t>
  </si>
  <si>
    <t>-401421627</t>
  </si>
  <si>
    <t>216</t>
  </si>
  <si>
    <t>766671004</t>
  </si>
  <si>
    <t>Montáž střešních oken dřevěných nebo plastových kyvných, výklopných/kyvných s okenním rámem a lemováním, s plisovaným límcem, s napojením na krytinu do krytiny ploché, rozměru 78 x 118 cm</t>
  </si>
  <si>
    <t>394867314</t>
  </si>
  <si>
    <t>https://podminky.urs.cz/item/CS_URS_2022_02/766671004</t>
  </si>
  <si>
    <t>"P7" 36</t>
  </si>
  <si>
    <t>217</t>
  </si>
  <si>
    <t>61124553R</t>
  </si>
  <si>
    <t xml:space="preserve">okno střešní dřevěné kyvné, izolační trojsklo 78x118cm, Uw=0,83W/m2K </t>
  </si>
  <si>
    <t>-175546566</t>
  </si>
  <si>
    <t>218</t>
  </si>
  <si>
    <t>61140763R</t>
  </si>
  <si>
    <t>lemování střešních oken Cu/titanzinkové na profilované/ploché krytiny 78x118cm</t>
  </si>
  <si>
    <t>-2099827968</t>
  </si>
  <si>
    <t>219</t>
  </si>
  <si>
    <t>61124233</t>
  </si>
  <si>
    <t>manžeta z parotěsné fólie pro střešní okno 78x118cm</t>
  </si>
  <si>
    <t>-999863385</t>
  </si>
  <si>
    <t>220</t>
  </si>
  <si>
    <t>61124060</t>
  </si>
  <si>
    <t>zateplovací sada střešních oken rám 78x118cm</t>
  </si>
  <si>
    <t>1234968217</t>
  </si>
  <si>
    <t>221</t>
  </si>
  <si>
    <t>766674811</t>
  </si>
  <si>
    <t>Demontáž střešních oken na krytině hladké a drážkové, sklonu přes 30 do 45°</t>
  </si>
  <si>
    <t>-916968589</t>
  </si>
  <si>
    <t>https://podminky.urs.cz/item/CS_URS_2022_02/766674811</t>
  </si>
  <si>
    <t>"P7" 36+4</t>
  </si>
  <si>
    <t>222</t>
  </si>
  <si>
    <t>998766203</t>
  </si>
  <si>
    <t>Přesun hmot pro konstrukce truhlářské stanovený procentní sazbou (%) z ceny vodorovná dopravní vzdálenost do 50 m v objektech výšky přes 12 do 24 m</t>
  </si>
  <si>
    <t>-438926306</t>
  </si>
  <si>
    <t>https://podminky.urs.cz/item/CS_URS_2022_02/998766203</t>
  </si>
  <si>
    <t>767</t>
  </si>
  <si>
    <t>Konstrukce zámečnické</t>
  </si>
  <si>
    <t>223</t>
  </si>
  <si>
    <t>767111001R</t>
  </si>
  <si>
    <t>Stávající mřížky chránící vyústění funkčních kouřovodů - snést, zámečnicky opravit a repasovat (přebrousit, odstranit korozi, nový nátěr 1x základ a 2xkrycí syntetický nátěr), zpětná montáž</t>
  </si>
  <si>
    <t>1453787508</t>
  </si>
  <si>
    <t>224</t>
  </si>
  <si>
    <t>998767203</t>
  </si>
  <si>
    <t>Přesun hmot pro zámečnické konstrukce stanovený procentní sazbou (%) z ceny vodorovná dopravní vzdálenost do 50 m v objektech výšky přes 12 do 24 m</t>
  </si>
  <si>
    <t>477882439</t>
  </si>
  <si>
    <t>https://podminky.urs.cz/item/CS_URS_2022_02/998767203</t>
  </si>
  <si>
    <t>783</t>
  </si>
  <si>
    <t>Dokončovací práce - nátěry</t>
  </si>
  <si>
    <t>225</t>
  </si>
  <si>
    <t>783113121R</t>
  </si>
  <si>
    <t>Dvounásobný postřik sanovaného zdiva vhodným fungicidním přípravkem</t>
  </si>
  <si>
    <t>-66346825</t>
  </si>
  <si>
    <t>5.7.1. Stropní konstrukce v podkroví JV křídla</t>
  </si>
  <si>
    <t>Odstranění zdiva kolem zhlaví stropních trámů</t>
  </si>
  <si>
    <t>226</t>
  </si>
  <si>
    <t>783201402R</t>
  </si>
  <si>
    <t>Odsátí prachu a oprášení povrchu zdiva</t>
  </si>
  <si>
    <t>-116207459</t>
  </si>
  <si>
    <t>227</t>
  </si>
  <si>
    <t>783201201R</t>
  </si>
  <si>
    <t>Šetrné kartáčování rýžovými kartáči tesařských konstrukcí před provedením chemického ošetření dřevěných konstrukcí</t>
  </si>
  <si>
    <t>-2063302117</t>
  </si>
  <si>
    <t>"původní i nový krov, bednění"   3360</t>
  </si>
  <si>
    <t>228</t>
  </si>
  <si>
    <t>783201401R</t>
  </si>
  <si>
    <t>Odsátí prachu a oprášení povrchu dřeva</t>
  </si>
  <si>
    <t>1988282293</t>
  </si>
  <si>
    <t>229</t>
  </si>
  <si>
    <t>783213121</t>
  </si>
  <si>
    <t>Preventivní napouštěcí nátěr tesařských prvků proti dřevokazným houbám, hmyzu a plísním zabudovaných do konstrukce dvojnásobný syntetický</t>
  </si>
  <si>
    <t>782501990</t>
  </si>
  <si>
    <t>https://podminky.urs.cz/item/CS_URS_2022_02/783213121</t>
  </si>
  <si>
    <t>230</t>
  </si>
  <si>
    <t>783306807</t>
  </si>
  <si>
    <t>Odstranění nátěrů ze zámečnických konstrukcí odstraňovačem nátěrů s obroušením</t>
  </si>
  <si>
    <t>-2082965979</t>
  </si>
  <si>
    <t>https://podminky.urs.cz/item/CS_URS_2022_02/783306807</t>
  </si>
  <si>
    <t>"P21" (1,25+0,44*3+0,45)*2</t>
  </si>
  <si>
    <t>231</t>
  </si>
  <si>
    <t>783314203</t>
  </si>
  <si>
    <t>Základní antikorozní nátěr zámečnických konstrukcí jednonásobný syntetický samozákladující</t>
  </si>
  <si>
    <t>-1747521210</t>
  </si>
  <si>
    <t>https://podminky.urs.cz/item/CS_URS_2022_02/783314203</t>
  </si>
  <si>
    <t>232</t>
  </si>
  <si>
    <t>783315101</t>
  </si>
  <si>
    <t>Mezinátěr zámečnických konstrukcí jednonásobný syntetický standardní</t>
  </si>
  <si>
    <t>1038126587</t>
  </si>
  <si>
    <t>https://podminky.urs.cz/item/CS_URS_2022_02/783315101</t>
  </si>
  <si>
    <t>233</t>
  </si>
  <si>
    <t>783317101</t>
  </si>
  <si>
    <t>Krycí nátěr (email) zámečnických konstrukcí jednonásobný syntetický standardní</t>
  </si>
  <si>
    <t>2116083969</t>
  </si>
  <si>
    <t>https://podminky.urs.cz/item/CS_URS_2022_02/783317101</t>
  </si>
  <si>
    <t>234</t>
  </si>
  <si>
    <t>783801203</t>
  </si>
  <si>
    <t>Příprava podkladu omítek před provedením nátěru okartáčování</t>
  </si>
  <si>
    <t>58735761</t>
  </si>
  <si>
    <t>https://podminky.urs.cz/item/CS_URS_2022_02/783801203</t>
  </si>
  <si>
    <t>JVa_om_20*0,8</t>
  </si>
  <si>
    <t>JVb_om_20*0,8</t>
  </si>
  <si>
    <t>JV_om_10*0,9</t>
  </si>
  <si>
    <t>JZ_SZ_om_10*0,9</t>
  </si>
  <si>
    <t>235</t>
  </si>
  <si>
    <t>783801503R</t>
  </si>
  <si>
    <t>Příprava podkladu omítek před provedením nátěru omytí tlakovou vodou s příměsí koncentrátu na tenzidové bázi</t>
  </si>
  <si>
    <t>1760357319</t>
  </si>
  <si>
    <t>236</t>
  </si>
  <si>
    <t>783803160R</t>
  </si>
  <si>
    <t xml:space="preserve">Lokální zpevnění omítek hloubkovou penetrací na bázi draselného vodního skla </t>
  </si>
  <si>
    <t>-1259138556</t>
  </si>
  <si>
    <t>50% stávajících omítek</t>
  </si>
  <si>
    <t>JVa_om_20*0,8*0,5</t>
  </si>
  <si>
    <t>JVb_om_20*0,8*0,5</t>
  </si>
  <si>
    <t>JV_om_10*0,9*0,5</t>
  </si>
  <si>
    <t>JZ_SZ_om_10*0,9*0,5</t>
  </si>
  <si>
    <t>237</t>
  </si>
  <si>
    <t>783806807R</t>
  </si>
  <si>
    <t xml:space="preserve">Odstranění nátěrů z omítek oškrabáním po změkčení regulovatelnou vodní párou a aplikací nealkalického odstraňovače fasádních nátěrů </t>
  </si>
  <si>
    <t>1914863668</t>
  </si>
  <si>
    <t>238</t>
  </si>
  <si>
    <t>783823167</t>
  </si>
  <si>
    <t>Penetrační nátěr omítek hladkých omítek hladkých, zrnitých tenkovrstvých nebo štukových stupně členitosti 3 vápenný</t>
  </si>
  <si>
    <t>1605392947</t>
  </si>
  <si>
    <t>https://podminky.urs.cz/item/CS_URS_2022_02/783823167</t>
  </si>
  <si>
    <t>91,65</t>
  </si>
  <si>
    <t>239</t>
  </si>
  <si>
    <t>783826313</t>
  </si>
  <si>
    <t>Nátěr omítek se schopností překlenutí trhlin mikroarmovací silikátový</t>
  </si>
  <si>
    <t>-1598171593</t>
  </si>
  <si>
    <t>https://podminky.urs.cz/item/CS_URS_2022_02/783826313</t>
  </si>
  <si>
    <t>741,5*1,5 'Přepočtené koeficientem množství</t>
  </si>
  <si>
    <t>240</t>
  </si>
  <si>
    <t>783827443R</t>
  </si>
  <si>
    <t>Krycí (ochranný ) nátěr omítek dvojnásobný hladkých omítek hladkých, zrnitých tenkovrstvých nebo štukových stupně členitosti 3 sol-silikátový</t>
  </si>
  <si>
    <t>-1298825743</t>
  </si>
  <si>
    <t>784</t>
  </si>
  <si>
    <t>Dokončovací práce - malby a tapety</t>
  </si>
  <si>
    <t>241</t>
  </si>
  <si>
    <t>784111001</t>
  </si>
  <si>
    <t>Oprášení (ometení) podkladu v místnostech výšky do 3,80 m</t>
  </si>
  <si>
    <t>1235354431</t>
  </si>
  <si>
    <t>https://podminky.urs.cz/item/CS_URS_2022_02/784111001</t>
  </si>
  <si>
    <t>"P7" ((1,2+0,8)*2*36+(0,6+0,8)*2*4)*0,6</t>
  </si>
  <si>
    <t>na nových omítkách komínů</t>
  </si>
  <si>
    <t>" P 8 "  15,428</t>
  </si>
  <si>
    <t>" P 9"    8,527</t>
  </si>
  <si>
    <t>na stávajících omítkách komínů v půdním prostoru</t>
  </si>
  <si>
    <t>" P 9 "</t>
  </si>
  <si>
    <t>(1,6+0,875+1,6+0,875)*3,1</t>
  </si>
  <si>
    <t>(0,875+1,3+0,875+1,3)*3,1</t>
  </si>
  <si>
    <t>(0,54+0,86+0,54+0,86)*4,15</t>
  </si>
  <si>
    <t>(0,53+2,09+0,76+0,47+3,32+0,2+0,2)*4,15</t>
  </si>
  <si>
    <t>(0,56+1,7+0,56+1,7)*4,15</t>
  </si>
  <si>
    <t>"omítané komíny nad střechou"   -6,628</t>
  </si>
  <si>
    <t>"P19" ((3,5+1,8+3,7)*25,4+(3,7+1,75+3,7)*30,2)</t>
  </si>
  <si>
    <t>242</t>
  </si>
  <si>
    <t>784171123R</t>
  </si>
  <si>
    <t>Zakrytí vnitřních ploch - ochrana proti zatečení biocidních nátěrů</t>
  </si>
  <si>
    <t>434897361</t>
  </si>
  <si>
    <t>368</t>
  </si>
  <si>
    <t>243</t>
  </si>
  <si>
    <t>784181013</t>
  </si>
  <si>
    <t>Pačokování dvojnásobné v místnostech výšky přes 3,80 do 5,00 m</t>
  </si>
  <si>
    <t>1715246929</t>
  </si>
  <si>
    <t>https://podminky.urs.cz/item/CS_URS_2022_02/784181013</t>
  </si>
  <si>
    <t>244</t>
  </si>
  <si>
    <t>784181121</t>
  </si>
  <si>
    <t>Penetrace podkladu jednonásobná hloubková akrylátová bezbarvá v místnostech výšky do 3,80 m</t>
  </si>
  <si>
    <t>-2025742001</t>
  </si>
  <si>
    <t>https://podminky.urs.cz/item/CS_URS_2022_02/784181121</t>
  </si>
  <si>
    <t>245</t>
  </si>
  <si>
    <t>784211101</t>
  </si>
  <si>
    <t>Malby z malířských směsí oděruvzdorných za mokra dvojnásobné, bílé za mokra oděruvzdorné výborně v místnostech výšky do 3,80 m</t>
  </si>
  <si>
    <t>293861001</t>
  </si>
  <si>
    <t>https://podminky.urs.cz/item/CS_URS_2022_02/784211101</t>
  </si>
  <si>
    <t>246</t>
  </si>
  <si>
    <t>784312023</t>
  </si>
  <si>
    <t>Malby vápenné dvojnásobné, bílé v místnostech výšky přes 3,80 do 5,00 m</t>
  </si>
  <si>
    <t>-1320418883</t>
  </si>
  <si>
    <t>https://podminky.urs.cz/item/CS_URS_2022_02/784312023</t>
  </si>
  <si>
    <t>786</t>
  </si>
  <si>
    <t>Dokončovací práce - čalounické úpravy</t>
  </si>
  <si>
    <t>247</t>
  </si>
  <si>
    <t>786611200</t>
  </si>
  <si>
    <t>Montáž zastiňujících rolet s háčky, ovládaných manuálně do oken střešních</t>
  </si>
  <si>
    <t>-1197839513</t>
  </si>
  <si>
    <t>https://podminky.urs.cz/item/CS_URS_2022_02/786611200</t>
  </si>
  <si>
    <t>248</t>
  </si>
  <si>
    <t>61124366</t>
  </si>
  <si>
    <t>roleta celostínící vnitřní 78x140cm</t>
  </si>
  <si>
    <t>99091354</t>
  </si>
  <si>
    <t>249</t>
  </si>
  <si>
    <t>61124360</t>
  </si>
  <si>
    <t>roleta celostínící vnitřní 55x78cm</t>
  </si>
  <si>
    <t>2127561878</t>
  </si>
  <si>
    <t>"P7"4</t>
  </si>
  <si>
    <t>250</t>
  </si>
  <si>
    <t>998786203</t>
  </si>
  <si>
    <t>Přesun hmot pro stínění a čalounické úpravy stanovený procentní sazbou (%) z ceny vodorovná dopravní vzdálenost do 50 m v objektech výšky přes 12 do 24 m</t>
  </si>
  <si>
    <t>1879965136</t>
  </si>
  <si>
    <t>https://podminky.urs.cz/item/CS_URS_2022_02/998786203</t>
  </si>
  <si>
    <t>HZS</t>
  </si>
  <si>
    <t>Hodinové zúčtovací sazby</t>
  </si>
  <si>
    <t>251</t>
  </si>
  <si>
    <t>HZS2112</t>
  </si>
  <si>
    <t>Hodinové zúčtovací sazby profesí PSV provádění stavebních konstrukcí tesař odborný</t>
  </si>
  <si>
    <t>hod</t>
  </si>
  <si>
    <t>CS ÚRS 2018 01</t>
  </si>
  <si>
    <t>512</t>
  </si>
  <si>
    <t>2023324061</t>
  </si>
  <si>
    <t>5.8.1 Sanace krovu JV křídla</t>
  </si>
  <si>
    <t>"zkontrolovat a aktivovat původní zachované spoje všech konstrukčních prvků" 16</t>
  </si>
  <si>
    <t>5.12. Dokončovací práce</t>
  </si>
  <si>
    <t>"kontrola stavu krovu" 2*8</t>
  </si>
  <si>
    <t>252</t>
  </si>
  <si>
    <t>HZS2232</t>
  </si>
  <si>
    <t>Hodinové zúčtovací sazby profesí PSV provádění stavebních instalací elektrikář odborný</t>
  </si>
  <si>
    <t>1708652354</t>
  </si>
  <si>
    <t>https://podminky.urs.cz/item/CS_URS_2022_02/HZS2232</t>
  </si>
  <si>
    <t>uvolnění stávajícího svodu bleskosvodu v celém rozsahu střechy</t>
  </si>
  <si>
    <t>"P4" 24</t>
  </si>
  <si>
    <t>D.1.4.5 - Vnější ochrana před bleskem</t>
  </si>
  <si>
    <t>13539248</t>
  </si>
  <si>
    <t>Ing. Miroslav Jágr</t>
  </si>
  <si>
    <t>Vnější ochrana před bleskem - dle přiloženého položkového rozpočtu</t>
  </si>
  <si>
    <t>409613184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</si>
  <si>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</si>
  <si>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</si>
  <si>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</si>
  <si>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</si>
  <si>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</si>
  <si>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</si>
  <si>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</si>
  <si>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011002000R</t>
  </si>
  <si>
    <t>Doplňkový biologický průzkum krovu dosud zakrytých nebo nepřístupných partií</t>
  </si>
  <si>
    <t>1024</t>
  </si>
  <si>
    <t>1611443496</t>
  </si>
  <si>
    <t>011002009R</t>
  </si>
  <si>
    <t xml:space="preserve">Provedení průzkumu dle ZS ŽP zda pod střechami či v půdních prostorech stavebních objektů hnízdí ptáci, popřípadě se jedná o úkryt netopýrů. </t>
  </si>
  <si>
    <t>-363699691</t>
  </si>
  <si>
    <t>013002000</t>
  </si>
  <si>
    <t>Projekt skutečného provedení stavby</t>
  </si>
  <si>
    <t>-1008816498</t>
  </si>
  <si>
    <t>013002001R</t>
  </si>
  <si>
    <t>Dodavatelská dokumentace pro výstavbu lešení</t>
  </si>
  <si>
    <t>-251150271</t>
  </si>
  <si>
    <t>013002002R</t>
  </si>
  <si>
    <t>Dodavatelská dokumentace proprovedení sanace vlhkého zdiva</t>
  </si>
  <si>
    <t>205169063</t>
  </si>
  <si>
    <t>013294000R</t>
  </si>
  <si>
    <t>Technologický postup a dokumentace heverování krovu a uvolnění vazby</t>
  </si>
  <si>
    <t>1348619039</t>
  </si>
  <si>
    <t>VRN3</t>
  </si>
  <si>
    <t>Zařízení staveniště</t>
  </si>
  <si>
    <t>030001000R</t>
  </si>
  <si>
    <t>Zařízení staveniště včetně oplocení</t>
  </si>
  <si>
    <t>1855743779</t>
  </si>
  <si>
    <t>035002000</t>
  </si>
  <si>
    <t>Pronájmy ploch, objektů m2/den</t>
  </si>
  <si>
    <t>444413027</t>
  </si>
  <si>
    <t>VRN4</t>
  </si>
  <si>
    <t>Inženýrská činnost</t>
  </si>
  <si>
    <t>042503000R</t>
  </si>
  <si>
    <t>Opatření BOZP na staveništi</t>
  </si>
  <si>
    <t>238073996</t>
  </si>
  <si>
    <t>043002000</t>
  </si>
  <si>
    <t>Zkoušky a ostatní měření</t>
  </si>
  <si>
    <t>-48661752</t>
  </si>
  <si>
    <t>https://podminky.urs.cz/item/CS_URS_2022_02/043002000</t>
  </si>
  <si>
    <t>071002000</t>
  </si>
  <si>
    <t>Provoz investora, třetích osob</t>
  </si>
  <si>
    <t>453584037</t>
  </si>
  <si>
    <t>VRN5</t>
  </si>
  <si>
    <t>Finanční náklady</t>
  </si>
  <si>
    <t>051002000R</t>
  </si>
  <si>
    <t>Náklady spojené s pojištěním odpovědnosti za škodu jak je uvedeno v návrhu smlouvy o dílo</t>
  </si>
  <si>
    <t>CS ÚRS 2023 01</t>
  </si>
  <si>
    <t>728681050</t>
  </si>
  <si>
    <t>https://podminky.urs.cz/item/CS_URS_2023_01/051002000R</t>
  </si>
  <si>
    <t>056002000R</t>
  </si>
  <si>
    <t>Bankovní záruka po dobu realizace díla</t>
  </si>
  <si>
    <t>-1853383379</t>
  </si>
  <si>
    <t>https://podminky.urs.cz/item/CS_URS_2023_01/056002000R</t>
  </si>
  <si>
    <t>057002000R</t>
  </si>
  <si>
    <t>Bankovní záruka po dobu záruky díla</t>
  </si>
  <si>
    <t>-1610842166</t>
  </si>
  <si>
    <t>https://podminky.urs.cz/item/CS_URS_2023_01/057002000R</t>
  </si>
  <si>
    <t>SEZNAM FIGUR</t>
  </si>
  <si>
    <t>Výměra</t>
  </si>
  <si>
    <t xml:space="preserve"> D.1.1.</t>
  </si>
  <si>
    <t>Použití figury:</t>
  </si>
  <si>
    <t>Spojovací prostředky krovů, bednění, laťování, nadstřešních konstrukcí</t>
  </si>
  <si>
    <t>Otlučení (osekání) vnější vápenné nebo vápenocementové omítky stupně členitosti 3 až 5 v rozsahu do 10 % (uvažovaná tl. až 40 mm)</t>
  </si>
  <si>
    <t>Oprava vnější vápenné štukové omítky členitosti 4 v rozsahu do 10 %</t>
  </si>
  <si>
    <t>Okartáčování omítek před provedením nátěru</t>
  </si>
  <si>
    <t>Provedení penetračního nátěru hladkých, zrnitých tenkovrstvých nebo štukových omítek stupně členitosti 3</t>
  </si>
  <si>
    <t>Mikroarmovací silikátový nátěr omítek</t>
  </si>
  <si>
    <t>Krycí dvojnásobný silikátový nátěr omítek stupně členitosti 3</t>
  </si>
  <si>
    <t>Otlučení (osekání) vnější vápenné nebo vápenocementové omítky stupně členitosti 3 až 5 vrozsahu přes 80 do 100 %</t>
  </si>
  <si>
    <t>Sanační postřik vnějších stěn nanášený síťovitě ručně</t>
  </si>
  <si>
    <t>Vápenná omítka hladká jednovrstvá vnějších stěn nanášená ručně</t>
  </si>
  <si>
    <t>Sanační jádrová omítka vnějších stěn nanášená ručně</t>
  </si>
  <si>
    <t>Potažení vnějších stěn sanačním štukem tloušťky do 3 mm</t>
  </si>
  <si>
    <t>Otlučení (osekání) vnější vápenné nebo vápenocementové omítky stupně členitosti 1 a 2 v rozsahu přes 80 do 100 %</t>
  </si>
  <si>
    <t>Ruční dočištění ploch stěn, rubu kleneb a podlah ocelových kartáči</t>
  </si>
  <si>
    <t>Otlučení (osekání) vnější vápenné nebo vápenocementové omítky stupně členitosti 3 až 5 v rozsahu přes 10 do 20 % (uvažovaná tl. až 40 mm)</t>
  </si>
  <si>
    <t>Očištění vnějších ploch tlakovou vodou</t>
  </si>
  <si>
    <t>Odstranění nátěrů z omítek odstraňovačem nátěrů</t>
  </si>
  <si>
    <t>Oprava vápenocementové omítky  vnějších ploch stupně členitosti 3, v rozsahu opravované plochy do 10%, s bezvadným napojením na stávající plochy, předpokládaná tl.40 mm</t>
  </si>
  <si>
    <t>Oprava vnější vápenné štukové omítky členitosti 3 v rozsahu do 10 %</t>
  </si>
  <si>
    <t>Montáž lešení řadového trubkového lehkého s podlahami zatížení do 200 kg/m2 š od 0,6 do 0,9 m v přes 10 do 25 m</t>
  </si>
  <si>
    <t>Příplatek k lešení řadovému trubkovému lehkému s podlahami š 0,9 m v 25 m za první a ZKD den použití</t>
  </si>
  <si>
    <t>Demontáž lešení řadového trubkového lehkého s podlahami zatížení do 200 kg/m2 š od 0,6 do 0,9 m v do 10 m</t>
  </si>
  <si>
    <t>Montáž ochranné sítě  Příplatek za první a každý další den použití plachty k ceně -1111R (použít sítě v bílé barvě)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</si>
  <si>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</si>
  <si>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</si>
  <si>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od 0,6 do 0,9 m v přes 10 do 25 m</t>
  </si>
  <si>
    <t>TN</t>
  </si>
  <si>
    <t>tesařský nátěr</t>
  </si>
  <si>
    <t>D.1.2 Stavebně konstrukční dokumentace</t>
  </si>
  <si>
    <t>výkaz materiálu</t>
  </si>
  <si>
    <t>"stropní trámy I." 112,08</t>
  </si>
  <si>
    <t>"stropní trámy II." 13,61</t>
  </si>
  <si>
    <t>"pozednice" 36,30</t>
  </si>
  <si>
    <t>"vazné trámy" 28,13+109,38</t>
  </si>
  <si>
    <t>"krátčata" 3,8+33,01</t>
  </si>
  <si>
    <t>"vaznice" 72,22</t>
  </si>
  <si>
    <t>"šikmé sloupy, pásky" 5,59+38,71+10,63</t>
  </si>
  <si>
    <t>"vzpěry" 0,46+60,91</t>
  </si>
  <si>
    <t>"rozpěry, hambalky" 10,2+12,92+12,95</t>
  </si>
  <si>
    <t>"krokve - původní" 64,07</t>
  </si>
  <si>
    <t>"krokve - původní 2" 71,35</t>
  </si>
  <si>
    <t>"krokve - nové" 37,94</t>
  </si>
  <si>
    <t>"římsový trám" 16,81+11,95</t>
  </si>
  <si>
    <t>"námětky" 87,55</t>
  </si>
  <si>
    <t>"římsové prkno" 23,09</t>
  </si>
  <si>
    <t>"podlahy" 195,65*2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</si>
  <si>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</si>
  <si>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</si>
  <si>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</si>
  <si>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</si>
  <si>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</si>
  <si>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</si>
  <si>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</si>
  <si>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</si>
  <si>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</si>
  <si>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</si>
  <si>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</si>
  <si>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</si>
  <si>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</si>
  <si>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</si>
  <si>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</si>
  <si>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</si>
  <si>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</si>
  <si>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</si>
  <si>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</si>
  <si>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</si>
  <si>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</si>
  <si>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</si>
  <si>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</si>
  <si>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</si>
  <si>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</si>
  <si>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</si>
  <si>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</si>
  <si>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</si>
  <si>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</si>
  <si>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</si>
  <si>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</si>
  <si>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</si>
  <si>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</si>
  <si>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</si>
  <si>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</si>
  <si>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</si>
  <si>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</si>
  <si>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</si>
  <si>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</si>
  <si>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</si>
  <si>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</si>
  <si>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</si>
  <si>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</si>
  <si>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</si>
  <si>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</si>
  <si>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</si>
  <si>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</si>
  <si>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</si>
  <si>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</si>
  <si>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</si>
  <si>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</si>
  <si>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</si>
  <si>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</si>
  <si>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</si>
  <si>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</si>
  <si>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</si>
  <si>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</si>
  <si>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</si>
  <si>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</si>
  <si>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</si>
  <si>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</si>
  <si>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</si>
  <si>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</si>
  <si>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</si>
  <si>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</si>
  <si>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</si>
  <si>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</si>
  <si>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</si>
  <si>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</si>
  <si>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</si>
  <si>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</si>
  <si>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</si>
  <si>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</si>
  <si>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</si>
  <si>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</si>
  <si>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</si>
  <si>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</si>
  <si>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</si>
  <si>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</si>
  <si>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</si>
  <si>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</si>
  <si>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</si>
  <si>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</si>
  <si>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</si>
  <si>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</si>
  <si>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</si>
  <si>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</si>
  <si>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</si>
  <si>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</si>
  <si>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</si>
  <si>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</si>
  <si>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</si>
  <si>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</si>
  <si>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</si>
  <si>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</si>
  <si>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</si>
  <si>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</si>
  <si>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</si>
  <si>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</si>
  <si>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</si>
  <si>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</si>
  <si>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</si>
  <si>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</si>
  <si>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</si>
  <si>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</si>
  <si>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</si>
  <si>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</si>
  <si>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</si>
  <si>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</si>
  <si>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</si>
  <si>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</si>
  <si>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</si>
  <si>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</si>
  <si>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</si>
  <si>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</si>
  <si>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</si>
  <si>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</si>
  <si>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</si>
  <si>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</si>
  <si>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</si>
  <si>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</si>
  <si>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</si>
  <si>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</si>
  <si>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</si>
  <si>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</si>
  <si>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</si>
  <si>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</si>
  <si>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</si>
  <si>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</si>
  <si>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</si>
  <si>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</si>
  <si>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</si>
  <si>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</si>
  <si>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</si>
  <si>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</si>
  <si>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</si>
  <si>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</si>
  <si>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</si>
  <si>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</si>
  <si>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</si>
  <si>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</si>
  <si>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</si>
  <si>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</si>
  <si>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</si>
  <si>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</si>
  <si>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</si>
  <si>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</si>
  <si>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</si>
  <si>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</si>
  <si>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</si>
  <si>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</si>
  <si>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</si>
  <si>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</si>
  <si>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</si>
  <si>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</si>
  <si>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</si>
  <si>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</si>
  <si>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</si>
  <si>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</si>
  <si>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</si>
  <si>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</si>
  <si>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</si>
  <si>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</si>
  <si>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</si>
  <si>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</si>
  <si>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</si>
  <si>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</si>
  <si>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</si>
  <si>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</si>
  <si>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</si>
  <si>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</si>
  <si>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</si>
  <si>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</si>
  <si>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</si>
  <si>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</si>
  <si>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</si>
  <si>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</si>
  <si>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</si>
  <si>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</si>
  <si>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</si>
  <si>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</si>
  <si>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</si>
  <si>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</si>
  <si>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</si>
  <si>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</si>
  <si>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</si>
  <si>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</si>
  <si>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</si>
  <si>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</si>
  <si>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</si>
  <si>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</si>
  <si>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</si>
  <si>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</si>
  <si>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Mezisoučet 2</t>
  </si>
  <si>
    <t>Základní náklady celkem</t>
  </si>
  <si>
    <t>Náklady celkem</t>
  </si>
  <si>
    <t>Součty odstavců</t>
  </si>
  <si>
    <t>Elektromontáže</t>
  </si>
  <si>
    <t xml:space="preserve">  Demontáže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</si>
  <si>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</si>
  <si>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</si>
  <si>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</si>
  <si>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</si>
  <si>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</si>
  <si>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</si>
  <si>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</si>
  <si>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</si>
  <si>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Demontáže</t>
  </si>
  <si>
    <t>JÍMACÍ DRÁT VČETNĚ SVOREK A PODPĚR</t>
  </si>
  <si>
    <t>Cu-D8 pevně</t>
  </si>
  <si>
    <t>SVORKA HROMOSVODNÍ, UZEMŇOVACÍ</t>
  </si>
  <si>
    <t>SJ1 k jímací tyči,D=20</t>
  </si>
  <si>
    <t>OCHRANNÝ ÚHELNÍK A DRŽÁK</t>
  </si>
  <si>
    <t>OU1,7 ohranný úhelník 1700mm</t>
  </si>
  <si>
    <t>JÍMACÍ TYČ</t>
  </si>
  <si>
    <t>JR3,0 3m</t>
  </si>
  <si>
    <t>na stožáru STA</t>
  </si>
  <si>
    <t>DRŽÁK JÍMACÍ TYČE</t>
  </si>
  <si>
    <t>DJ4D d-20mm, na krov</t>
  </si>
  <si>
    <t>DJ4H d-20mm, na krov</t>
  </si>
  <si>
    <t>OCHRANNÁ STŘÍŠKA</t>
  </si>
  <si>
    <t>OSD d-20mm,dolní</t>
  </si>
  <si>
    <t>Demontáže - celkem</t>
  </si>
  <si>
    <t>MĚDĚNÉ  PROVEDENÍ</t>
  </si>
  <si>
    <t>MĚDĚNÝ DRÁT</t>
  </si>
  <si>
    <t>Drát 8 Cu T/2 drát o 8mm Cu T/2 (0,45kg/m) polotvrdý</t>
  </si>
  <si>
    <t>SK křížová/Cu</t>
  </si>
  <si>
    <t>SS spojovací/Cu</t>
  </si>
  <si>
    <t>SO okapová/Cu</t>
  </si>
  <si>
    <t>PODPĚRA VEDENÍ</t>
  </si>
  <si>
    <t>PV 11 Cu pod tašky Cu, L 430mm</t>
  </si>
  <si>
    <t>PV 14 Cu pod hřebenáče Cu</t>
  </si>
  <si>
    <t>PV 22ap Cu pod střešní krytinu Cu, L 290mm</t>
  </si>
  <si>
    <t>JÍMACÍ TYČ A OCHRANNÁ TRUBKA</t>
  </si>
  <si>
    <t>JR 3,0 Cu s rovným koncem Cu, L 3000mm</t>
  </si>
  <si>
    <t>DRŽÁK JÍMACÍ TYČE A OCHRANNÉ TRUBKY</t>
  </si>
  <si>
    <t>DJ4H držák jímače na krov horní, D20mm</t>
  </si>
  <si>
    <t>DJ4D držák jímače na krov dolní, D20mm</t>
  </si>
  <si>
    <t>OSD Cu dolní Cu, D20mm</t>
  </si>
  <si>
    <t>SVORKA HROMOSVODNÍ,UZEMŇOVACÍ</t>
  </si>
  <si>
    <t>SJ 1 Cu k jímací tyči Cu</t>
  </si>
  <si>
    <t>OCHRANNÝ ÚHELNÍK A DRŽÁKY</t>
  </si>
  <si>
    <t>OU 1,7 N ochranný úhelník, L 1700mm</t>
  </si>
  <si>
    <t>Plech Pb plech olověný na zhotovení vložek spoje Cu - Fe/Zn</t>
  </si>
  <si>
    <t>kg</t>
  </si>
  <si>
    <t>MONTÁŽNÍ PRÁCE</t>
  </si>
  <si>
    <t xml:space="preserve"> tvarování mont.dílu</t>
  </si>
  <si>
    <t>HODINOVE ZUCTOVACI SAZBY</t>
  </si>
  <si>
    <t xml:space="preserve"> Zabezpeceni pracoviste</t>
  </si>
  <si>
    <t xml:space="preserve"> Uprava stavajiciho zarizeni(kotva, OÚ)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</si>
  <si>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</si>
  <si>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</si>
  <si>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</si>
  <si>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</si>
  <si>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</si>
  <si>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</si>
  <si>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</si>
  <si>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</si>
  <si>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Nadpis rekapitulace</t>
  </si>
  <si>
    <t>D.1.4.5  VNĚJŠÍ OCHRANA PŘED BLESKEM</t>
  </si>
  <si>
    <t>Akce</t>
  </si>
  <si>
    <t>LANŠKROUN, NÁM. J. M. MARKŮ 113, GYMNÁZIUM</t>
  </si>
  <si>
    <t>Projekt</t>
  </si>
  <si>
    <t>OPRAVA STŘEŠNÍHO PLÁŠTĚ</t>
  </si>
  <si>
    <t>Investor</t>
  </si>
  <si>
    <t>MĚSTO LANŠKROUN, NÁM. J. M. MARKŮ 12, 563 12 LANŠKROUN</t>
  </si>
  <si>
    <t>Z. č.</t>
  </si>
  <si>
    <t>A. č.</t>
  </si>
  <si>
    <t>1016/23/22</t>
  </si>
  <si>
    <t>Smlouva</t>
  </si>
  <si>
    <t>Vypracoval</t>
  </si>
  <si>
    <t>Ing.Miroslav Jágr</t>
  </si>
  <si>
    <t>Kontroloval</t>
  </si>
  <si>
    <t>27.10.2022</t>
  </si>
  <si>
    <t>Zpracovatel</t>
  </si>
  <si>
    <t>CÚ</t>
  </si>
  <si>
    <t>JKSO, cenová soustava RTS - položky nezatříděny</t>
  </si>
  <si>
    <t>Uvedené ceny jsou v Kč a nezahrnují DPH</t>
  </si>
  <si>
    <t>Doprava dodávek  (3,6) %</t>
  </si>
  <si>
    <t>3,60</t>
  </si>
  <si>
    <t>Přesun dodávek  (1) %</t>
  </si>
  <si>
    <t>1,00</t>
  </si>
  <si>
    <t>PPV  (1 nebo 6) %</t>
  </si>
  <si>
    <t>6,00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</si>
</sst>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CE9D8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C1FDC5"/>
        <bgColor indexed="64"/>
      </patternFill>
    </fill>
    <fill>
      <patternFill patternType="solid">
        <fgColor rgb="FFFFFFE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0" fontId="1" fillId="0" borderId="1"/>
  </cellStyleXfs>
  <cellXfs count="4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1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0" fontId="5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5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  <xf numFmtId="49" fontId="53" fillId="5" borderId="32" xfId="2" applyNumberFormat="1" applyFont="1" applyFill="1" applyBorder="1" applyAlignment="1">
      <alignment horizontal="left"/>
    </xf>
    <xf numFmtId="4" fontId="53" fillId="5" borderId="32" xfId="2" applyNumberFormat="1" applyFont="1" applyFill="1" applyBorder="1" applyAlignment="1">
      <alignment horizontal="left"/>
    </xf>
    <xf numFmtId="0" fontId="1" fillId="0" borderId="1" xfId="2"/>
    <xf numFmtId="49" fontId="54" fillId="6" borderId="32" xfId="2" applyNumberFormat="1" applyFont="1" applyFill="1" applyBorder="1" applyAlignment="1">
      <alignment horizontal="left"/>
    </xf>
    <xf numFmtId="4" fontId="54" fillId="6" borderId="32" xfId="2" applyNumberFormat="1" applyFont="1" applyFill="1" applyBorder="1" applyAlignment="1">
      <alignment horizontal="right"/>
    </xf>
    <xf numFmtId="49" fontId="53" fillId="7" borderId="32" xfId="2" applyNumberFormat="1" applyFont="1" applyFill="1" applyBorder="1" applyAlignment="1">
      <alignment horizontal="left"/>
    </xf>
    <xf numFmtId="4" fontId="53" fillId="7" borderId="32" xfId="2" applyNumberFormat="1" applyFont="1" applyFill="1" applyBorder="1" applyAlignment="1">
      <alignment horizontal="right"/>
    </xf>
    <xf numFmtId="49" fontId="55" fillId="8" borderId="32" xfId="2" applyNumberFormat="1" applyFont="1" applyFill="1" applyBorder="1" applyAlignment="1">
      <alignment horizontal="left"/>
    </xf>
    <xf numFmtId="4" fontId="55" fillId="8" borderId="32" xfId="2" applyNumberFormat="1" applyFont="1" applyFill="1" applyBorder="1" applyAlignment="1">
      <alignment horizontal="right"/>
    </xf>
    <xf numFmtId="49" fontId="56" fillId="9" borderId="32" xfId="2" applyNumberFormat="1" applyFont="1" applyFill="1" applyBorder="1" applyAlignment="1">
      <alignment horizontal="left"/>
    </xf>
    <xf numFmtId="4" fontId="56" fillId="9" borderId="32" xfId="2" applyNumberFormat="1" applyFont="1" applyFill="1" applyBorder="1" applyAlignment="1">
      <alignment horizontal="right"/>
    </xf>
    <xf numFmtId="49" fontId="54" fillId="6" borderId="32" xfId="2" applyNumberFormat="1" applyFont="1" applyFill="1" applyBorder="1" applyAlignment="1">
      <alignment horizontal="center"/>
    </xf>
    <xf numFmtId="49" fontId="1" fillId="0" borderId="1" xfId="2" applyNumberFormat="1"/>
    <xf numFmtId="4" fontId="1" fillId="0" borderId="1" xfId="2" applyNumberFormat="1"/>
    <xf numFmtId="49" fontId="54" fillId="10" borderId="32" xfId="2" applyNumberFormat="1" applyFont="1" applyFill="1" applyBorder="1" applyAlignment="1">
      <alignment horizontal="left"/>
    </xf>
    <xf numFmtId="4" fontId="54" fillId="10" borderId="32" xfId="2" applyNumberFormat="1" applyFont="1" applyFill="1" applyBorder="1" applyAlignment="1">
      <alignment horizontal="right"/>
    </xf>
    <xf numFmtId="49" fontId="57" fillId="11" borderId="32" xfId="2" applyNumberFormat="1" applyFont="1" applyFill="1" applyBorder="1" applyAlignment="1">
      <alignment horizontal="left"/>
    </xf>
    <xf numFmtId="4" fontId="57" fillId="11" borderId="32" xfId="2" applyNumberFormat="1" applyFont="1" applyFill="1" applyBorder="1" applyAlignment="1">
      <alignment horizontal="right"/>
    </xf>
  </cellXfs>
  <cellStyles count="3">
    <cellStyle name="Hypertextový odkaz" xfId="1" builtinId="8"/>
    <cellStyle name="Normální" xfId="0" builtinId="0" customBuiltin="1"/>
    <cellStyle name="Normální 2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2/765161511" TargetMode="External"/><Relationship Id="rId21" Type="http://schemas.openxmlformats.org/officeDocument/2006/relationships/hyperlink" Target="https://podminky.urs.cz/item/CS_URS_2022_02/944411811" TargetMode="External"/><Relationship Id="rId42" Type="http://schemas.openxmlformats.org/officeDocument/2006/relationships/hyperlink" Target="https://podminky.urs.cz/item/CS_URS_2022_02/997013509" TargetMode="External"/><Relationship Id="rId63" Type="http://schemas.openxmlformats.org/officeDocument/2006/relationships/hyperlink" Target="https://podminky.urs.cz/item/CS_URS_2022_02/762331931" TargetMode="External"/><Relationship Id="rId84" Type="http://schemas.openxmlformats.org/officeDocument/2006/relationships/hyperlink" Target="https://podminky.urs.cz/item/CS_URS_2022_02/762522812" TargetMode="External"/><Relationship Id="rId138" Type="http://schemas.openxmlformats.org/officeDocument/2006/relationships/hyperlink" Target="https://podminky.urs.cz/item/CS_URS_2022_02/783317101" TargetMode="External"/><Relationship Id="rId107" Type="http://schemas.openxmlformats.org/officeDocument/2006/relationships/hyperlink" Target="https://podminky.urs.cz/item/CS_URS_2022_02/764131401" TargetMode="External"/><Relationship Id="rId11" Type="http://schemas.openxmlformats.org/officeDocument/2006/relationships/hyperlink" Target="https://podminky.urs.cz/item/CS_URS_2022_02/941111212" TargetMode="External"/><Relationship Id="rId32" Type="http://schemas.openxmlformats.org/officeDocument/2006/relationships/hyperlink" Target="https://podminky.urs.cz/item/CS_URS_2022_02/965081113" TargetMode="External"/><Relationship Id="rId53" Type="http://schemas.openxmlformats.org/officeDocument/2006/relationships/hyperlink" Target="https://podminky.urs.cz/item/CS_URS_2022_02/998713203" TargetMode="External"/><Relationship Id="rId74" Type="http://schemas.openxmlformats.org/officeDocument/2006/relationships/hyperlink" Target="https://podminky.urs.cz/item/CS_URS_2022_02/762332934" TargetMode="External"/><Relationship Id="rId128" Type="http://schemas.openxmlformats.org/officeDocument/2006/relationships/hyperlink" Target="https://podminky.urs.cz/item/CS_URS_2022_02/998765203" TargetMode="External"/><Relationship Id="rId149" Type="http://schemas.openxmlformats.org/officeDocument/2006/relationships/hyperlink" Target="https://podminky.urs.cz/item/CS_URS_2022_02/HZS2232" TargetMode="External"/><Relationship Id="rId5" Type="http://schemas.openxmlformats.org/officeDocument/2006/relationships/hyperlink" Target="https://podminky.urs.cz/item/CS_URS_2022_02/629995101" TargetMode="External"/><Relationship Id="rId95" Type="http://schemas.openxmlformats.org/officeDocument/2006/relationships/hyperlink" Target="https://podminky.urs.cz/item/CS_URS_2022_02/764001851" TargetMode="External"/><Relationship Id="rId22" Type="http://schemas.openxmlformats.org/officeDocument/2006/relationships/hyperlink" Target="https://podminky.urs.cz/item/CS_URS_2022_02/944711113" TargetMode="External"/><Relationship Id="rId27" Type="http://schemas.openxmlformats.org/officeDocument/2006/relationships/hyperlink" Target="https://podminky.urs.cz/item/CS_URS_2022_02/949411213" TargetMode="External"/><Relationship Id="rId43" Type="http://schemas.openxmlformats.org/officeDocument/2006/relationships/hyperlink" Target="https://podminky.urs.cz/item/CS_URS_2022_02/997013511" TargetMode="External"/><Relationship Id="rId48" Type="http://schemas.openxmlformats.org/officeDocument/2006/relationships/hyperlink" Target="https://podminky.urs.cz/item/CS_URS_2022_02/998017003" TargetMode="External"/><Relationship Id="rId64" Type="http://schemas.openxmlformats.org/officeDocument/2006/relationships/hyperlink" Target="https://podminky.urs.cz/item/CS_URS_2022_02/762331932" TargetMode="External"/><Relationship Id="rId69" Type="http://schemas.openxmlformats.org/officeDocument/2006/relationships/hyperlink" Target="https://podminky.urs.cz/item/CS_URS_2022_02/762331952" TargetMode="External"/><Relationship Id="rId113" Type="http://schemas.openxmlformats.org/officeDocument/2006/relationships/hyperlink" Target="https://podminky.urs.cz/item/CS_URS_2022_02/764508131" TargetMode="External"/><Relationship Id="rId118" Type="http://schemas.openxmlformats.org/officeDocument/2006/relationships/hyperlink" Target="https://podminky.urs.cz/item/CS_URS_2022_02/765161701" TargetMode="External"/><Relationship Id="rId134" Type="http://schemas.openxmlformats.org/officeDocument/2006/relationships/hyperlink" Target="https://podminky.urs.cz/item/CS_URS_2022_02/783213121" TargetMode="External"/><Relationship Id="rId139" Type="http://schemas.openxmlformats.org/officeDocument/2006/relationships/hyperlink" Target="https://podminky.urs.cz/item/CS_URS_2022_02/783801203" TargetMode="External"/><Relationship Id="rId80" Type="http://schemas.openxmlformats.org/officeDocument/2006/relationships/hyperlink" Target="https://podminky.urs.cz/item/CS_URS_2022_02/762342813" TargetMode="External"/><Relationship Id="rId85" Type="http://schemas.openxmlformats.org/officeDocument/2006/relationships/hyperlink" Target="https://podminky.urs.cz/item/CS_URS_2022_02/762523944" TargetMode="External"/><Relationship Id="rId150" Type="http://schemas.openxmlformats.org/officeDocument/2006/relationships/drawing" Target="../drawings/drawing2.xml"/><Relationship Id="rId12" Type="http://schemas.openxmlformats.org/officeDocument/2006/relationships/hyperlink" Target="https://podminky.urs.cz/item/CS_URS_2022_02/941111221" TargetMode="External"/><Relationship Id="rId17" Type="http://schemas.openxmlformats.org/officeDocument/2006/relationships/hyperlink" Target="https://podminky.urs.cz/item/CS_URS_2022_02/942322211" TargetMode="External"/><Relationship Id="rId33" Type="http://schemas.openxmlformats.org/officeDocument/2006/relationships/hyperlink" Target="https://podminky.urs.cz/item/CS_URS_2022_02/965083131" TargetMode="External"/><Relationship Id="rId38" Type="http://schemas.openxmlformats.org/officeDocument/2006/relationships/hyperlink" Target="https://podminky.urs.cz/item/CS_URS_2022_02/985142111" TargetMode="External"/><Relationship Id="rId59" Type="http://schemas.openxmlformats.org/officeDocument/2006/relationships/hyperlink" Target="https://podminky.urs.cz/item/CS_URS_2022_02/762331912" TargetMode="External"/><Relationship Id="rId103" Type="http://schemas.openxmlformats.org/officeDocument/2006/relationships/hyperlink" Target="https://podminky.urs.cz/item/CS_URS_2022_02/764004831" TargetMode="External"/><Relationship Id="rId108" Type="http://schemas.openxmlformats.org/officeDocument/2006/relationships/hyperlink" Target="https://podminky.urs.cz/item/CS_URS_2022_02/764231414" TargetMode="External"/><Relationship Id="rId124" Type="http://schemas.openxmlformats.org/officeDocument/2006/relationships/hyperlink" Target="https://podminky.urs.cz/item/CS_URS_2022_02/765191023" TargetMode="External"/><Relationship Id="rId129" Type="http://schemas.openxmlformats.org/officeDocument/2006/relationships/hyperlink" Target="https://podminky.urs.cz/item/CS_URS_2022_02/766671001" TargetMode="External"/><Relationship Id="rId54" Type="http://schemas.openxmlformats.org/officeDocument/2006/relationships/hyperlink" Target="https://podminky.urs.cz/item/CS_URS_2022_02/998713292" TargetMode="External"/><Relationship Id="rId70" Type="http://schemas.openxmlformats.org/officeDocument/2006/relationships/hyperlink" Target="https://podminky.urs.cz/item/CS_URS_2022_02/762331954" TargetMode="External"/><Relationship Id="rId75" Type="http://schemas.openxmlformats.org/officeDocument/2006/relationships/hyperlink" Target="https://podminky.urs.cz/item/CS_URS_2022_02/762332935" TargetMode="External"/><Relationship Id="rId91" Type="http://schemas.openxmlformats.org/officeDocument/2006/relationships/hyperlink" Target="https://podminky.urs.cz/item/CS_URS_2022_02/763161821" TargetMode="External"/><Relationship Id="rId96" Type="http://schemas.openxmlformats.org/officeDocument/2006/relationships/hyperlink" Target="https://podminky.urs.cz/item/CS_URS_2022_02/764001871" TargetMode="External"/><Relationship Id="rId140" Type="http://schemas.openxmlformats.org/officeDocument/2006/relationships/hyperlink" Target="https://podminky.urs.cz/item/CS_URS_2022_02/783823167" TargetMode="External"/><Relationship Id="rId145" Type="http://schemas.openxmlformats.org/officeDocument/2006/relationships/hyperlink" Target="https://podminky.urs.cz/item/CS_URS_2022_02/784211101" TargetMode="External"/><Relationship Id="rId1" Type="http://schemas.openxmlformats.org/officeDocument/2006/relationships/hyperlink" Target="https://podminky.urs.cz/item/CS_URS_2022_02/619996117" TargetMode="External"/><Relationship Id="rId6" Type="http://schemas.openxmlformats.org/officeDocument/2006/relationships/hyperlink" Target="https://podminky.urs.cz/item/CS_URS_2022_02/635111421" TargetMode="External"/><Relationship Id="rId23" Type="http://schemas.openxmlformats.org/officeDocument/2006/relationships/hyperlink" Target="https://podminky.urs.cz/item/CS_URS_2022_02/944711213" TargetMode="External"/><Relationship Id="rId28" Type="http://schemas.openxmlformats.org/officeDocument/2006/relationships/hyperlink" Target="https://podminky.urs.cz/item/CS_URS_2022_02/949411813" TargetMode="External"/><Relationship Id="rId49" Type="http://schemas.openxmlformats.org/officeDocument/2006/relationships/hyperlink" Target="https://podminky.urs.cz/item/CS_URS_2022_02/712631801" TargetMode="External"/><Relationship Id="rId114" Type="http://schemas.openxmlformats.org/officeDocument/2006/relationships/hyperlink" Target="https://podminky.urs.cz/item/CS_URS_2022_02/764508132" TargetMode="External"/><Relationship Id="rId119" Type="http://schemas.openxmlformats.org/officeDocument/2006/relationships/hyperlink" Target="https://podminky.urs.cz/item/CS_URS_2022_02/765161713" TargetMode="External"/><Relationship Id="rId44" Type="http://schemas.openxmlformats.org/officeDocument/2006/relationships/hyperlink" Target="https://podminky.urs.cz/item/CS_URS_2022_02/997013631" TargetMode="External"/><Relationship Id="rId60" Type="http://schemas.openxmlformats.org/officeDocument/2006/relationships/hyperlink" Target="https://podminky.urs.cz/item/CS_URS_2022_02/762331921" TargetMode="External"/><Relationship Id="rId65" Type="http://schemas.openxmlformats.org/officeDocument/2006/relationships/hyperlink" Target="https://podminky.urs.cz/item/CS_URS_2022_02/762331933" TargetMode="External"/><Relationship Id="rId81" Type="http://schemas.openxmlformats.org/officeDocument/2006/relationships/hyperlink" Target="https://podminky.urs.cz/item/CS_URS_2022_02/762343913" TargetMode="External"/><Relationship Id="rId86" Type="http://schemas.openxmlformats.org/officeDocument/2006/relationships/hyperlink" Target="https://podminky.urs.cz/item/CS_URS_2022_02/762713110" TargetMode="External"/><Relationship Id="rId130" Type="http://schemas.openxmlformats.org/officeDocument/2006/relationships/hyperlink" Target="https://podminky.urs.cz/item/CS_URS_2022_02/766671004" TargetMode="External"/><Relationship Id="rId135" Type="http://schemas.openxmlformats.org/officeDocument/2006/relationships/hyperlink" Target="https://podminky.urs.cz/item/CS_URS_2022_02/783306807" TargetMode="External"/><Relationship Id="rId13" Type="http://schemas.openxmlformats.org/officeDocument/2006/relationships/hyperlink" Target="https://podminky.urs.cz/item/CS_URS_2022_02/941111811" TargetMode="External"/><Relationship Id="rId18" Type="http://schemas.openxmlformats.org/officeDocument/2006/relationships/hyperlink" Target="https://podminky.urs.cz/item/CS_URS_2022_02/942322811" TargetMode="External"/><Relationship Id="rId39" Type="http://schemas.openxmlformats.org/officeDocument/2006/relationships/hyperlink" Target="https://podminky.urs.cz/item/CS_URS_2022_02/997013001" TargetMode="External"/><Relationship Id="rId109" Type="http://schemas.openxmlformats.org/officeDocument/2006/relationships/hyperlink" Target="https://podminky.urs.cz/item/CS_URS_2022_02/764231466" TargetMode="External"/><Relationship Id="rId34" Type="http://schemas.openxmlformats.org/officeDocument/2006/relationships/hyperlink" Target="https://podminky.urs.cz/item/CS_URS_2022_02/978015391" TargetMode="External"/><Relationship Id="rId50" Type="http://schemas.openxmlformats.org/officeDocument/2006/relationships/hyperlink" Target="https://podminky.urs.cz/item/CS_URS_2022_02/998712203" TargetMode="External"/><Relationship Id="rId55" Type="http://schemas.openxmlformats.org/officeDocument/2006/relationships/hyperlink" Target="https://podminky.urs.cz/item/CS_URS_2022_02/998742203" TargetMode="External"/><Relationship Id="rId76" Type="http://schemas.openxmlformats.org/officeDocument/2006/relationships/hyperlink" Target="https://podminky.urs.cz/item/CS_URS_2022_02/762341210" TargetMode="External"/><Relationship Id="rId97" Type="http://schemas.openxmlformats.org/officeDocument/2006/relationships/hyperlink" Target="https://podminky.urs.cz/item/CS_URS_2022_02/764001891" TargetMode="External"/><Relationship Id="rId104" Type="http://schemas.openxmlformats.org/officeDocument/2006/relationships/hyperlink" Target="https://podminky.urs.cz/item/CS_URS_2022_02/764004863" TargetMode="External"/><Relationship Id="rId120" Type="http://schemas.openxmlformats.org/officeDocument/2006/relationships/hyperlink" Target="https://podminky.urs.cz/item/CS_URS_2022_02/765161733" TargetMode="External"/><Relationship Id="rId125" Type="http://schemas.openxmlformats.org/officeDocument/2006/relationships/hyperlink" Target="https://podminky.urs.cz/item/CS_URS_2022_02/765191911" TargetMode="External"/><Relationship Id="rId141" Type="http://schemas.openxmlformats.org/officeDocument/2006/relationships/hyperlink" Target="https://podminky.urs.cz/item/CS_URS_2022_02/783826313" TargetMode="External"/><Relationship Id="rId146" Type="http://schemas.openxmlformats.org/officeDocument/2006/relationships/hyperlink" Target="https://podminky.urs.cz/item/CS_URS_2022_02/784312023" TargetMode="External"/><Relationship Id="rId7" Type="http://schemas.openxmlformats.org/officeDocument/2006/relationships/hyperlink" Target="https://podminky.urs.cz/item/CS_URS_2022_02/941111111" TargetMode="External"/><Relationship Id="rId71" Type="http://schemas.openxmlformats.org/officeDocument/2006/relationships/hyperlink" Target="https://podminky.urs.cz/item/CS_URS_2022_02/762332931" TargetMode="External"/><Relationship Id="rId92" Type="http://schemas.openxmlformats.org/officeDocument/2006/relationships/hyperlink" Target="https://podminky.urs.cz/item/CS_URS_2022_02/998763403" TargetMode="External"/><Relationship Id="rId2" Type="http://schemas.openxmlformats.org/officeDocument/2006/relationships/hyperlink" Target="https://podminky.urs.cz/item/CS_URS_2022_02/619996145" TargetMode="External"/><Relationship Id="rId29" Type="http://schemas.openxmlformats.org/officeDocument/2006/relationships/hyperlink" Target="https://podminky.urs.cz/item/CS_URS_2022_02/952902601" TargetMode="External"/><Relationship Id="rId24" Type="http://schemas.openxmlformats.org/officeDocument/2006/relationships/hyperlink" Target="https://podminky.urs.cz/item/CS_URS_2022_02/944711813" TargetMode="External"/><Relationship Id="rId40" Type="http://schemas.openxmlformats.org/officeDocument/2006/relationships/hyperlink" Target="https://podminky.urs.cz/item/CS_URS_2022_02/997013216" TargetMode="External"/><Relationship Id="rId45" Type="http://schemas.openxmlformats.org/officeDocument/2006/relationships/hyperlink" Target="https://podminky.urs.cz/item/CS_URS_2022_02/997013645" TargetMode="External"/><Relationship Id="rId66" Type="http://schemas.openxmlformats.org/officeDocument/2006/relationships/hyperlink" Target="https://podminky.urs.cz/item/CS_URS_2022_02/762331934" TargetMode="External"/><Relationship Id="rId87" Type="http://schemas.openxmlformats.org/officeDocument/2006/relationships/hyperlink" Target="https://podminky.urs.cz/item/CS_URS_2022_02/762713120" TargetMode="External"/><Relationship Id="rId110" Type="http://schemas.openxmlformats.org/officeDocument/2006/relationships/hyperlink" Target="https://podminky.urs.cz/item/CS_URS_2022_02/764234408" TargetMode="External"/><Relationship Id="rId115" Type="http://schemas.openxmlformats.org/officeDocument/2006/relationships/hyperlink" Target="https://podminky.urs.cz/item/CS_URS_2022_02/998764203" TargetMode="External"/><Relationship Id="rId131" Type="http://schemas.openxmlformats.org/officeDocument/2006/relationships/hyperlink" Target="https://podminky.urs.cz/item/CS_URS_2022_02/766674811" TargetMode="External"/><Relationship Id="rId136" Type="http://schemas.openxmlformats.org/officeDocument/2006/relationships/hyperlink" Target="https://podminky.urs.cz/item/CS_URS_2022_02/783314203" TargetMode="External"/><Relationship Id="rId61" Type="http://schemas.openxmlformats.org/officeDocument/2006/relationships/hyperlink" Target="https://podminky.urs.cz/item/CS_URS_2022_02/762331922" TargetMode="External"/><Relationship Id="rId82" Type="http://schemas.openxmlformats.org/officeDocument/2006/relationships/hyperlink" Target="https://podminky.urs.cz/item/CS_URS_2022_02/762345821" TargetMode="External"/><Relationship Id="rId19" Type="http://schemas.openxmlformats.org/officeDocument/2006/relationships/hyperlink" Target="https://podminky.urs.cz/item/CS_URS_2022_02/944411111" TargetMode="External"/><Relationship Id="rId14" Type="http://schemas.openxmlformats.org/officeDocument/2006/relationships/hyperlink" Target="https://podminky.urs.cz/item/CS_URS_2022_02/941111812" TargetMode="External"/><Relationship Id="rId30" Type="http://schemas.openxmlformats.org/officeDocument/2006/relationships/hyperlink" Target="https://podminky.urs.cz/item/CS_URS_2022_02/952902611" TargetMode="External"/><Relationship Id="rId35" Type="http://schemas.openxmlformats.org/officeDocument/2006/relationships/hyperlink" Target="https://podminky.urs.cz/item/CS_URS_2022_02/978023471" TargetMode="External"/><Relationship Id="rId56" Type="http://schemas.openxmlformats.org/officeDocument/2006/relationships/hyperlink" Target="https://podminky.urs.cz/item/CS_URS_2022_02/762311003" TargetMode="External"/><Relationship Id="rId77" Type="http://schemas.openxmlformats.org/officeDocument/2006/relationships/hyperlink" Target="https://podminky.urs.cz/item/CS_URS_2022_02/762341811" TargetMode="External"/><Relationship Id="rId100" Type="http://schemas.openxmlformats.org/officeDocument/2006/relationships/hyperlink" Target="https://podminky.urs.cz/item/CS_URS_2022_02/764002851" TargetMode="External"/><Relationship Id="rId105" Type="http://schemas.openxmlformats.org/officeDocument/2006/relationships/hyperlink" Target="https://podminky.urs.cz/item/CS_URS_2022_02/764031414" TargetMode="External"/><Relationship Id="rId126" Type="http://schemas.openxmlformats.org/officeDocument/2006/relationships/hyperlink" Target="https://podminky.urs.cz/item/CS_URS_2022_02/765131803" TargetMode="External"/><Relationship Id="rId147" Type="http://schemas.openxmlformats.org/officeDocument/2006/relationships/hyperlink" Target="https://podminky.urs.cz/item/CS_URS_2022_02/786611200" TargetMode="External"/><Relationship Id="rId8" Type="http://schemas.openxmlformats.org/officeDocument/2006/relationships/hyperlink" Target="https://podminky.urs.cz/item/CS_URS_2022_02/941111112" TargetMode="External"/><Relationship Id="rId51" Type="http://schemas.openxmlformats.org/officeDocument/2006/relationships/hyperlink" Target="https://podminky.urs.cz/item/CS_URS_2022_02/713110813" TargetMode="External"/><Relationship Id="rId72" Type="http://schemas.openxmlformats.org/officeDocument/2006/relationships/hyperlink" Target="https://podminky.urs.cz/item/CS_URS_2022_02/762332932" TargetMode="External"/><Relationship Id="rId93" Type="http://schemas.openxmlformats.org/officeDocument/2006/relationships/hyperlink" Target="https://podminky.urs.cz/item/CS_URS_2022_02/998763491" TargetMode="External"/><Relationship Id="rId98" Type="http://schemas.openxmlformats.org/officeDocument/2006/relationships/hyperlink" Target="https://podminky.urs.cz/item/CS_URS_2022_02/764001901" TargetMode="External"/><Relationship Id="rId121" Type="http://schemas.openxmlformats.org/officeDocument/2006/relationships/hyperlink" Target="https://podminky.urs.cz/item/CS_URS_2022_02/765161741" TargetMode="External"/><Relationship Id="rId142" Type="http://schemas.openxmlformats.org/officeDocument/2006/relationships/hyperlink" Target="https://podminky.urs.cz/item/CS_URS_2022_02/784111001" TargetMode="External"/><Relationship Id="rId3" Type="http://schemas.openxmlformats.org/officeDocument/2006/relationships/hyperlink" Target="https://podminky.urs.cz/item/CS_URS_2022_02/623321121" TargetMode="External"/><Relationship Id="rId25" Type="http://schemas.openxmlformats.org/officeDocument/2006/relationships/hyperlink" Target="https://podminky.urs.cz/item/CS_URS_2022_02/949101111" TargetMode="External"/><Relationship Id="rId46" Type="http://schemas.openxmlformats.org/officeDocument/2006/relationships/hyperlink" Target="https://podminky.urs.cz/item/CS_URS_2022_02/997013811" TargetMode="External"/><Relationship Id="rId67" Type="http://schemas.openxmlformats.org/officeDocument/2006/relationships/hyperlink" Target="https://podminky.urs.cz/item/CS_URS_2022_02/762331941" TargetMode="External"/><Relationship Id="rId116" Type="http://schemas.openxmlformats.org/officeDocument/2006/relationships/hyperlink" Target="https://podminky.urs.cz/item/CS_URS_2022_02/998764292" TargetMode="External"/><Relationship Id="rId137" Type="http://schemas.openxmlformats.org/officeDocument/2006/relationships/hyperlink" Target="https://podminky.urs.cz/item/CS_URS_2022_02/783315101" TargetMode="External"/><Relationship Id="rId20" Type="http://schemas.openxmlformats.org/officeDocument/2006/relationships/hyperlink" Target="https://podminky.urs.cz/item/CS_URS_2022_02/944411211" TargetMode="External"/><Relationship Id="rId41" Type="http://schemas.openxmlformats.org/officeDocument/2006/relationships/hyperlink" Target="https://podminky.urs.cz/item/CS_URS_2022_02/997013219" TargetMode="External"/><Relationship Id="rId62" Type="http://schemas.openxmlformats.org/officeDocument/2006/relationships/hyperlink" Target="https://podminky.urs.cz/item/CS_URS_2022_02/762331923" TargetMode="External"/><Relationship Id="rId83" Type="http://schemas.openxmlformats.org/officeDocument/2006/relationships/hyperlink" Target="https://podminky.urs.cz/item/CS_URS_2022_02/762395000" TargetMode="External"/><Relationship Id="rId88" Type="http://schemas.openxmlformats.org/officeDocument/2006/relationships/hyperlink" Target="https://podminky.urs.cz/item/CS_URS_2022_02/998762203" TargetMode="External"/><Relationship Id="rId111" Type="http://schemas.openxmlformats.org/officeDocument/2006/relationships/hyperlink" Target="https://podminky.urs.cz/item/CS_URS_2022_02/764236404" TargetMode="External"/><Relationship Id="rId132" Type="http://schemas.openxmlformats.org/officeDocument/2006/relationships/hyperlink" Target="https://podminky.urs.cz/item/CS_URS_2022_02/998766203" TargetMode="External"/><Relationship Id="rId15" Type="http://schemas.openxmlformats.org/officeDocument/2006/relationships/hyperlink" Target="https://podminky.urs.cz/item/CS_URS_2022_02/941111821" TargetMode="External"/><Relationship Id="rId36" Type="http://schemas.openxmlformats.org/officeDocument/2006/relationships/hyperlink" Target="https://podminky.urs.cz/item/CS_URS_2022_02/985131311" TargetMode="External"/><Relationship Id="rId57" Type="http://schemas.openxmlformats.org/officeDocument/2006/relationships/hyperlink" Target="https://podminky.urs.cz/item/CS_URS_2022_02/762314005" TargetMode="External"/><Relationship Id="rId106" Type="http://schemas.openxmlformats.org/officeDocument/2006/relationships/hyperlink" Target="https://podminky.urs.cz/item/CS_URS_2022_02/764031416" TargetMode="External"/><Relationship Id="rId127" Type="http://schemas.openxmlformats.org/officeDocument/2006/relationships/hyperlink" Target="https://podminky.urs.cz/item/CS_URS_2022_02/765131843" TargetMode="External"/><Relationship Id="rId10" Type="http://schemas.openxmlformats.org/officeDocument/2006/relationships/hyperlink" Target="https://podminky.urs.cz/item/CS_URS_2022_02/941111211" TargetMode="External"/><Relationship Id="rId31" Type="http://schemas.openxmlformats.org/officeDocument/2006/relationships/hyperlink" Target="https://podminky.urs.cz/item/CS_URS_2022_02/964061331" TargetMode="External"/><Relationship Id="rId52" Type="http://schemas.openxmlformats.org/officeDocument/2006/relationships/hyperlink" Target="https://podminky.urs.cz/item/CS_URS_2022_02/713151111" TargetMode="External"/><Relationship Id="rId73" Type="http://schemas.openxmlformats.org/officeDocument/2006/relationships/hyperlink" Target="https://podminky.urs.cz/item/CS_URS_2022_02/762332933" TargetMode="External"/><Relationship Id="rId78" Type="http://schemas.openxmlformats.org/officeDocument/2006/relationships/hyperlink" Target="https://podminky.urs.cz/item/CS_URS_2022_02/762341933" TargetMode="External"/><Relationship Id="rId94" Type="http://schemas.openxmlformats.org/officeDocument/2006/relationships/hyperlink" Target="https://podminky.urs.cz/item/CS_URS_2022_02/764001821" TargetMode="External"/><Relationship Id="rId99" Type="http://schemas.openxmlformats.org/officeDocument/2006/relationships/hyperlink" Target="https://podminky.urs.cz/item/CS_URS_2022_02/764002841" TargetMode="External"/><Relationship Id="rId101" Type="http://schemas.openxmlformats.org/officeDocument/2006/relationships/hyperlink" Target="https://podminky.urs.cz/item/CS_URS_2022_02/764002881" TargetMode="External"/><Relationship Id="rId122" Type="http://schemas.openxmlformats.org/officeDocument/2006/relationships/hyperlink" Target="https://podminky.urs.cz/item/CS_URS_2022_02/765161751" TargetMode="External"/><Relationship Id="rId143" Type="http://schemas.openxmlformats.org/officeDocument/2006/relationships/hyperlink" Target="https://podminky.urs.cz/item/CS_URS_2022_02/784181013" TargetMode="External"/><Relationship Id="rId148" Type="http://schemas.openxmlformats.org/officeDocument/2006/relationships/hyperlink" Target="https://podminky.urs.cz/item/CS_URS_2022_02/998786203" TargetMode="External"/><Relationship Id="rId4" Type="http://schemas.openxmlformats.org/officeDocument/2006/relationships/hyperlink" Target="https://podminky.urs.cz/item/CS_URS_2022_02/629991011" TargetMode="External"/><Relationship Id="rId9" Type="http://schemas.openxmlformats.org/officeDocument/2006/relationships/hyperlink" Target="https://podminky.urs.cz/item/CS_URS_2022_02/941111121" TargetMode="External"/><Relationship Id="rId26" Type="http://schemas.openxmlformats.org/officeDocument/2006/relationships/hyperlink" Target="https://podminky.urs.cz/item/CS_URS_2022_02/949411113" TargetMode="External"/><Relationship Id="rId47" Type="http://schemas.openxmlformats.org/officeDocument/2006/relationships/hyperlink" Target="https://podminky.urs.cz/item/CS_URS_2022_02/997013821" TargetMode="External"/><Relationship Id="rId68" Type="http://schemas.openxmlformats.org/officeDocument/2006/relationships/hyperlink" Target="https://podminky.urs.cz/item/CS_URS_2022_02/762331951" TargetMode="External"/><Relationship Id="rId89" Type="http://schemas.openxmlformats.org/officeDocument/2006/relationships/hyperlink" Target="https://podminky.urs.cz/item/CS_URS_2022_02/763131751" TargetMode="External"/><Relationship Id="rId112" Type="http://schemas.openxmlformats.org/officeDocument/2006/relationships/hyperlink" Target="https://podminky.urs.cz/item/CS_URS_2022_02/764335423" TargetMode="External"/><Relationship Id="rId133" Type="http://schemas.openxmlformats.org/officeDocument/2006/relationships/hyperlink" Target="https://podminky.urs.cz/item/CS_URS_2022_02/998767203" TargetMode="External"/><Relationship Id="rId16" Type="http://schemas.openxmlformats.org/officeDocument/2006/relationships/hyperlink" Target="https://podminky.urs.cz/item/CS_URS_2022_02/942322111" TargetMode="External"/><Relationship Id="rId37" Type="http://schemas.openxmlformats.org/officeDocument/2006/relationships/hyperlink" Target="https://podminky.urs.cz/item/CS_URS_2022_02/985131411" TargetMode="External"/><Relationship Id="rId58" Type="http://schemas.openxmlformats.org/officeDocument/2006/relationships/hyperlink" Target="https://podminky.urs.cz/item/CS_URS_2022_02/762331911" TargetMode="External"/><Relationship Id="rId79" Type="http://schemas.openxmlformats.org/officeDocument/2006/relationships/hyperlink" Target="https://podminky.urs.cz/item/CS_URS_2022_02/762342511" TargetMode="External"/><Relationship Id="rId102" Type="http://schemas.openxmlformats.org/officeDocument/2006/relationships/hyperlink" Target="https://podminky.urs.cz/item/CS_URS_2022_02/764004821" TargetMode="External"/><Relationship Id="rId123" Type="http://schemas.openxmlformats.org/officeDocument/2006/relationships/hyperlink" Target="https://podminky.urs.cz/item/CS_URS_2022_02/765161771" TargetMode="External"/><Relationship Id="rId144" Type="http://schemas.openxmlformats.org/officeDocument/2006/relationships/hyperlink" Target="https://podminky.urs.cz/item/CS_URS_2022_02/784181121" TargetMode="External"/><Relationship Id="rId90" Type="http://schemas.openxmlformats.org/officeDocument/2006/relationships/hyperlink" Target="https://podminky.urs.cz/item/CS_URS_2022_02/7631617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56002000R" TargetMode="External"/><Relationship Id="rId2" Type="http://schemas.openxmlformats.org/officeDocument/2006/relationships/hyperlink" Target="https://podminky.urs.cz/item/CS_URS_2023_01/051002000R" TargetMode="External"/><Relationship Id="rId1" Type="http://schemas.openxmlformats.org/officeDocument/2006/relationships/hyperlink" Target="https://podminky.urs.cz/item/CS_URS_2022_02/043002000" TargetMode="External"/><Relationship Id="rId5" Type="http://schemas.openxmlformats.org/officeDocument/2006/relationships/drawing" Target="../drawings/drawing4.xml"/><Relationship Id="rId4" Type="http://schemas.openxmlformats.org/officeDocument/2006/relationships/hyperlink" Target="https://podminky.urs.cz/item/CS_URS_2023_01/057002000R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4"/>
      <c r="AS2" s="394"/>
      <c r="AT2" s="394"/>
      <c r="AU2" s="394"/>
      <c r="AV2" s="394"/>
      <c r="AW2" s="394"/>
      <c r="AX2" s="394"/>
      <c r="AY2" s="394"/>
      <c r="AZ2" s="394"/>
      <c r="BA2" s="394"/>
      <c r="BB2" s="394"/>
      <c r="BC2" s="394"/>
      <c r="BD2" s="394"/>
      <c r="BE2" s="39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8" t="s">
        <v>14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4"/>
      <c r="AQ5" s="24"/>
      <c r="AR5" s="22"/>
      <c r="BE5" s="35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0" t="s">
        <v>17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4"/>
      <c r="AQ6" s="24"/>
      <c r="AR6" s="22"/>
      <c r="BE6" s="35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6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6"/>
      <c r="BS13" s="19" t="s">
        <v>6</v>
      </c>
    </row>
    <row r="14" spans="1:74" ht="12.75">
      <c r="B14" s="23"/>
      <c r="C14" s="24"/>
      <c r="D14" s="24"/>
      <c r="E14" s="361" t="s">
        <v>32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6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56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6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39</v>
      </c>
      <c r="AO19" s="24"/>
      <c r="AP19" s="24"/>
      <c r="AQ19" s="24"/>
      <c r="AR19" s="22"/>
      <c r="BE19" s="35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41</v>
      </c>
      <c r="AO20" s="24"/>
      <c r="AP20" s="24"/>
      <c r="AQ20" s="24"/>
      <c r="AR20" s="22"/>
      <c r="BE20" s="35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6"/>
    </row>
    <row r="22" spans="1:71" s="1" customFormat="1" ht="12" customHeight="1">
      <c r="B22" s="23"/>
      <c r="C22" s="24"/>
      <c r="D22" s="31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6"/>
    </row>
    <row r="23" spans="1:71" s="1" customFormat="1" ht="47.25" customHeight="1">
      <c r="B23" s="23"/>
      <c r="C23" s="24"/>
      <c r="D23" s="24"/>
      <c r="E23" s="363" t="s">
        <v>43</v>
      </c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3"/>
      <c r="AE23" s="363"/>
      <c r="AF23" s="363"/>
      <c r="AG23" s="363"/>
      <c r="AH23" s="363"/>
      <c r="AI23" s="363"/>
      <c r="AJ23" s="363"/>
      <c r="AK23" s="363"/>
      <c r="AL23" s="363"/>
      <c r="AM23" s="363"/>
      <c r="AN23" s="363"/>
      <c r="AO23" s="24"/>
      <c r="AP23" s="24"/>
      <c r="AQ23" s="24"/>
      <c r="AR23" s="22"/>
      <c r="BE23" s="35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6"/>
    </row>
    <row r="26" spans="1:71" s="2" customFormat="1" ht="25.9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4">
        <f>ROUND(AG54,2)</f>
        <v>0</v>
      </c>
      <c r="AL26" s="365"/>
      <c r="AM26" s="365"/>
      <c r="AN26" s="365"/>
      <c r="AO26" s="365"/>
      <c r="AP26" s="38"/>
      <c r="AQ26" s="38"/>
      <c r="AR26" s="41"/>
      <c r="BE26" s="35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6" t="s">
        <v>45</v>
      </c>
      <c r="M28" s="366"/>
      <c r="N28" s="366"/>
      <c r="O28" s="366"/>
      <c r="P28" s="366"/>
      <c r="Q28" s="38"/>
      <c r="R28" s="38"/>
      <c r="S28" s="38"/>
      <c r="T28" s="38"/>
      <c r="U28" s="38"/>
      <c r="V28" s="38"/>
      <c r="W28" s="366" t="s">
        <v>46</v>
      </c>
      <c r="X28" s="366"/>
      <c r="Y28" s="366"/>
      <c r="Z28" s="366"/>
      <c r="AA28" s="366"/>
      <c r="AB28" s="366"/>
      <c r="AC28" s="366"/>
      <c r="AD28" s="366"/>
      <c r="AE28" s="366"/>
      <c r="AF28" s="38"/>
      <c r="AG28" s="38"/>
      <c r="AH28" s="38"/>
      <c r="AI28" s="38"/>
      <c r="AJ28" s="38"/>
      <c r="AK28" s="366" t="s">
        <v>47</v>
      </c>
      <c r="AL28" s="366"/>
      <c r="AM28" s="366"/>
      <c r="AN28" s="366"/>
      <c r="AO28" s="366"/>
      <c r="AP28" s="38"/>
      <c r="AQ28" s="38"/>
      <c r="AR28" s="41"/>
      <c r="BE28" s="356"/>
    </row>
    <row r="29" spans="1:71" s="3" customFormat="1" ht="14.45" customHeight="1">
      <c r="B29" s="42"/>
      <c r="C29" s="43"/>
      <c r="D29" s="31" t="s">
        <v>48</v>
      </c>
      <c r="E29" s="43"/>
      <c r="F29" s="31" t="s">
        <v>49</v>
      </c>
      <c r="G29" s="43"/>
      <c r="H29" s="43"/>
      <c r="I29" s="43"/>
      <c r="J29" s="43"/>
      <c r="K29" s="43"/>
      <c r="L29" s="369">
        <v>0.21</v>
      </c>
      <c r="M29" s="368"/>
      <c r="N29" s="368"/>
      <c r="O29" s="368"/>
      <c r="P29" s="368"/>
      <c r="Q29" s="43"/>
      <c r="R29" s="43"/>
      <c r="S29" s="43"/>
      <c r="T29" s="43"/>
      <c r="U29" s="43"/>
      <c r="V29" s="43"/>
      <c r="W29" s="367">
        <f>ROUND(AZ54, 2)</f>
        <v>0</v>
      </c>
      <c r="X29" s="368"/>
      <c r="Y29" s="368"/>
      <c r="Z29" s="368"/>
      <c r="AA29" s="368"/>
      <c r="AB29" s="368"/>
      <c r="AC29" s="368"/>
      <c r="AD29" s="368"/>
      <c r="AE29" s="368"/>
      <c r="AF29" s="43"/>
      <c r="AG29" s="43"/>
      <c r="AH29" s="43"/>
      <c r="AI29" s="43"/>
      <c r="AJ29" s="43"/>
      <c r="AK29" s="367">
        <f>ROUND(AV54, 2)</f>
        <v>0</v>
      </c>
      <c r="AL29" s="368"/>
      <c r="AM29" s="368"/>
      <c r="AN29" s="368"/>
      <c r="AO29" s="368"/>
      <c r="AP29" s="43"/>
      <c r="AQ29" s="43"/>
      <c r="AR29" s="44"/>
      <c r="BE29" s="357"/>
    </row>
    <row r="30" spans="1:71" s="3" customFormat="1" ht="14.45" customHeight="1">
      <c r="B30" s="42"/>
      <c r="C30" s="43"/>
      <c r="D30" s="43"/>
      <c r="E30" s="43"/>
      <c r="F30" s="31" t="s">
        <v>50</v>
      </c>
      <c r="G30" s="43"/>
      <c r="H30" s="43"/>
      <c r="I30" s="43"/>
      <c r="J30" s="43"/>
      <c r="K30" s="43"/>
      <c r="L30" s="369">
        <v>0.15</v>
      </c>
      <c r="M30" s="368"/>
      <c r="N30" s="368"/>
      <c r="O30" s="368"/>
      <c r="P30" s="368"/>
      <c r="Q30" s="43"/>
      <c r="R30" s="43"/>
      <c r="S30" s="43"/>
      <c r="T30" s="43"/>
      <c r="U30" s="43"/>
      <c r="V30" s="43"/>
      <c r="W30" s="367">
        <f>ROUND(BA54, 2)</f>
        <v>0</v>
      </c>
      <c r="X30" s="368"/>
      <c r="Y30" s="368"/>
      <c r="Z30" s="368"/>
      <c r="AA30" s="368"/>
      <c r="AB30" s="368"/>
      <c r="AC30" s="368"/>
      <c r="AD30" s="368"/>
      <c r="AE30" s="368"/>
      <c r="AF30" s="43"/>
      <c r="AG30" s="43"/>
      <c r="AH30" s="43"/>
      <c r="AI30" s="43"/>
      <c r="AJ30" s="43"/>
      <c r="AK30" s="367">
        <f>ROUND(AW54, 2)</f>
        <v>0</v>
      </c>
      <c r="AL30" s="368"/>
      <c r="AM30" s="368"/>
      <c r="AN30" s="368"/>
      <c r="AO30" s="368"/>
      <c r="AP30" s="43"/>
      <c r="AQ30" s="43"/>
      <c r="AR30" s="44"/>
      <c r="BE30" s="357"/>
    </row>
    <row r="31" spans="1:71" s="3" customFormat="1" ht="14.45" hidden="1" customHeight="1">
      <c r="B31" s="42"/>
      <c r="C31" s="43"/>
      <c r="D31" s="43"/>
      <c r="E31" s="43"/>
      <c r="F31" s="31" t="s">
        <v>51</v>
      </c>
      <c r="G31" s="43"/>
      <c r="H31" s="43"/>
      <c r="I31" s="43"/>
      <c r="J31" s="43"/>
      <c r="K31" s="43"/>
      <c r="L31" s="369">
        <v>0.21</v>
      </c>
      <c r="M31" s="368"/>
      <c r="N31" s="368"/>
      <c r="O31" s="368"/>
      <c r="P31" s="368"/>
      <c r="Q31" s="43"/>
      <c r="R31" s="43"/>
      <c r="S31" s="43"/>
      <c r="T31" s="43"/>
      <c r="U31" s="43"/>
      <c r="V31" s="43"/>
      <c r="W31" s="367">
        <f>ROUND(BB54, 2)</f>
        <v>0</v>
      </c>
      <c r="X31" s="368"/>
      <c r="Y31" s="368"/>
      <c r="Z31" s="368"/>
      <c r="AA31" s="368"/>
      <c r="AB31" s="368"/>
      <c r="AC31" s="368"/>
      <c r="AD31" s="368"/>
      <c r="AE31" s="368"/>
      <c r="AF31" s="43"/>
      <c r="AG31" s="43"/>
      <c r="AH31" s="43"/>
      <c r="AI31" s="43"/>
      <c r="AJ31" s="43"/>
      <c r="AK31" s="367">
        <v>0</v>
      </c>
      <c r="AL31" s="368"/>
      <c r="AM31" s="368"/>
      <c r="AN31" s="368"/>
      <c r="AO31" s="368"/>
      <c r="AP31" s="43"/>
      <c r="AQ31" s="43"/>
      <c r="AR31" s="44"/>
      <c r="BE31" s="357"/>
    </row>
    <row r="32" spans="1:71" s="3" customFormat="1" ht="14.45" hidden="1" customHeight="1">
      <c r="B32" s="42"/>
      <c r="C32" s="43"/>
      <c r="D32" s="43"/>
      <c r="E32" s="43"/>
      <c r="F32" s="31" t="s">
        <v>52</v>
      </c>
      <c r="G32" s="43"/>
      <c r="H32" s="43"/>
      <c r="I32" s="43"/>
      <c r="J32" s="43"/>
      <c r="K32" s="43"/>
      <c r="L32" s="369">
        <v>0.15</v>
      </c>
      <c r="M32" s="368"/>
      <c r="N32" s="368"/>
      <c r="O32" s="368"/>
      <c r="P32" s="368"/>
      <c r="Q32" s="43"/>
      <c r="R32" s="43"/>
      <c r="S32" s="43"/>
      <c r="T32" s="43"/>
      <c r="U32" s="43"/>
      <c r="V32" s="43"/>
      <c r="W32" s="367">
        <f>ROUND(BC54, 2)</f>
        <v>0</v>
      </c>
      <c r="X32" s="368"/>
      <c r="Y32" s="368"/>
      <c r="Z32" s="368"/>
      <c r="AA32" s="368"/>
      <c r="AB32" s="368"/>
      <c r="AC32" s="368"/>
      <c r="AD32" s="368"/>
      <c r="AE32" s="368"/>
      <c r="AF32" s="43"/>
      <c r="AG32" s="43"/>
      <c r="AH32" s="43"/>
      <c r="AI32" s="43"/>
      <c r="AJ32" s="43"/>
      <c r="AK32" s="367">
        <v>0</v>
      </c>
      <c r="AL32" s="368"/>
      <c r="AM32" s="368"/>
      <c r="AN32" s="368"/>
      <c r="AO32" s="368"/>
      <c r="AP32" s="43"/>
      <c r="AQ32" s="43"/>
      <c r="AR32" s="44"/>
      <c r="BE32" s="357"/>
    </row>
    <row r="33" spans="1:57" s="3" customFormat="1" ht="14.45" hidden="1" customHeight="1">
      <c r="B33" s="42"/>
      <c r="C33" s="43"/>
      <c r="D33" s="43"/>
      <c r="E33" s="43"/>
      <c r="F33" s="31" t="s">
        <v>53</v>
      </c>
      <c r="G33" s="43"/>
      <c r="H33" s="43"/>
      <c r="I33" s="43"/>
      <c r="J33" s="43"/>
      <c r="K33" s="43"/>
      <c r="L33" s="369">
        <v>0</v>
      </c>
      <c r="M33" s="368"/>
      <c r="N33" s="368"/>
      <c r="O33" s="368"/>
      <c r="P33" s="368"/>
      <c r="Q33" s="43"/>
      <c r="R33" s="43"/>
      <c r="S33" s="43"/>
      <c r="T33" s="43"/>
      <c r="U33" s="43"/>
      <c r="V33" s="43"/>
      <c r="W33" s="367">
        <f>ROUND(BD54, 2)</f>
        <v>0</v>
      </c>
      <c r="X33" s="368"/>
      <c r="Y33" s="368"/>
      <c r="Z33" s="368"/>
      <c r="AA33" s="368"/>
      <c r="AB33" s="368"/>
      <c r="AC33" s="368"/>
      <c r="AD33" s="368"/>
      <c r="AE33" s="368"/>
      <c r="AF33" s="43"/>
      <c r="AG33" s="43"/>
      <c r="AH33" s="43"/>
      <c r="AI33" s="43"/>
      <c r="AJ33" s="43"/>
      <c r="AK33" s="367">
        <v>0</v>
      </c>
      <c r="AL33" s="368"/>
      <c r="AM33" s="368"/>
      <c r="AN33" s="368"/>
      <c r="AO33" s="36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55</v>
      </c>
      <c r="U35" s="47"/>
      <c r="V35" s="47"/>
      <c r="W35" s="47"/>
      <c r="X35" s="370" t="s">
        <v>56</v>
      </c>
      <c r="Y35" s="371"/>
      <c r="Z35" s="371"/>
      <c r="AA35" s="371"/>
      <c r="AB35" s="371"/>
      <c r="AC35" s="47"/>
      <c r="AD35" s="47"/>
      <c r="AE35" s="47"/>
      <c r="AF35" s="47"/>
      <c r="AG35" s="47"/>
      <c r="AH35" s="47"/>
      <c r="AI35" s="47"/>
      <c r="AJ35" s="47"/>
      <c r="AK35" s="372">
        <f>SUM(AK26:AK33)</f>
        <v>0</v>
      </c>
      <c r="AL35" s="371"/>
      <c r="AM35" s="371"/>
      <c r="AN35" s="371"/>
      <c r="AO35" s="37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20221209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4" t="str">
        <f>K6</f>
        <v>Gymnázium Lanškroun - rekonstrukce střechy</v>
      </c>
      <c r="M45" s="375"/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  <c r="Y45" s="375"/>
      <c r="Z45" s="375"/>
      <c r="AA45" s="375"/>
      <c r="AB45" s="375"/>
      <c r="AC45" s="375"/>
      <c r="AD45" s="375"/>
      <c r="AE45" s="375"/>
      <c r="AF45" s="375"/>
      <c r="AG45" s="375"/>
      <c r="AH45" s="375"/>
      <c r="AI45" s="375"/>
      <c r="AJ45" s="375"/>
      <c r="AK45" s="375"/>
      <c r="AL45" s="375"/>
      <c r="AM45" s="375"/>
      <c r="AN45" s="375"/>
      <c r="AO45" s="375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Lanškroun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6" t="str">
        <f>IF(AN8= "","",AN8)</f>
        <v>9. 12. 2022</v>
      </c>
      <c r="AN47" s="376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Pardubický kraj, Komenského nám.125, Pardubice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7" t="str">
        <f>IF(E17="","",E17)</f>
        <v>INRECO s.r.o.</v>
      </c>
      <c r="AN49" s="378"/>
      <c r="AO49" s="378"/>
      <c r="AP49" s="378"/>
      <c r="AQ49" s="38"/>
      <c r="AR49" s="41"/>
      <c r="AS49" s="379" t="s">
        <v>58</v>
      </c>
      <c r="AT49" s="38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77" t="str">
        <f>IF(E20="","",E20)</f>
        <v>BACing s.r.o.</v>
      </c>
      <c r="AN50" s="378"/>
      <c r="AO50" s="378"/>
      <c r="AP50" s="378"/>
      <c r="AQ50" s="38"/>
      <c r="AR50" s="41"/>
      <c r="AS50" s="381"/>
      <c r="AT50" s="38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3"/>
      <c r="AT51" s="38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5" t="s">
        <v>59</v>
      </c>
      <c r="D52" s="386"/>
      <c r="E52" s="386"/>
      <c r="F52" s="386"/>
      <c r="G52" s="386"/>
      <c r="H52" s="68"/>
      <c r="I52" s="387" t="s">
        <v>60</v>
      </c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  <c r="AA52" s="386"/>
      <c r="AB52" s="386"/>
      <c r="AC52" s="386"/>
      <c r="AD52" s="386"/>
      <c r="AE52" s="386"/>
      <c r="AF52" s="386"/>
      <c r="AG52" s="388" t="s">
        <v>61</v>
      </c>
      <c r="AH52" s="386"/>
      <c r="AI52" s="386"/>
      <c r="AJ52" s="386"/>
      <c r="AK52" s="386"/>
      <c r="AL52" s="386"/>
      <c r="AM52" s="386"/>
      <c r="AN52" s="387" t="s">
        <v>62</v>
      </c>
      <c r="AO52" s="386"/>
      <c r="AP52" s="386"/>
      <c r="AQ52" s="69" t="s">
        <v>63</v>
      </c>
      <c r="AR52" s="41"/>
      <c r="AS52" s="70" t="s">
        <v>64</v>
      </c>
      <c r="AT52" s="71" t="s">
        <v>65</v>
      </c>
      <c r="AU52" s="71" t="s">
        <v>66</v>
      </c>
      <c r="AV52" s="71" t="s">
        <v>67</v>
      </c>
      <c r="AW52" s="71" t="s">
        <v>68</v>
      </c>
      <c r="AX52" s="71" t="s">
        <v>69</v>
      </c>
      <c r="AY52" s="71" t="s">
        <v>70</v>
      </c>
      <c r="AZ52" s="71" t="s">
        <v>71</v>
      </c>
      <c r="BA52" s="71" t="s">
        <v>72</v>
      </c>
      <c r="BB52" s="71" t="s">
        <v>73</v>
      </c>
      <c r="BC52" s="71" t="s">
        <v>74</v>
      </c>
      <c r="BD52" s="72" t="s">
        <v>75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92">
        <f>ROUND(SUM(AG55:AG57),2)</f>
        <v>0</v>
      </c>
      <c r="AH54" s="392"/>
      <c r="AI54" s="392"/>
      <c r="AJ54" s="392"/>
      <c r="AK54" s="392"/>
      <c r="AL54" s="392"/>
      <c r="AM54" s="392"/>
      <c r="AN54" s="393">
        <f>SUM(AG54,AT54)</f>
        <v>0</v>
      </c>
      <c r="AO54" s="393"/>
      <c r="AP54" s="393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77</v>
      </c>
      <c r="BT54" s="86" t="s">
        <v>78</v>
      </c>
      <c r="BU54" s="87" t="s">
        <v>79</v>
      </c>
      <c r="BV54" s="86" t="s">
        <v>80</v>
      </c>
      <c r="BW54" s="86" t="s">
        <v>5</v>
      </c>
      <c r="BX54" s="86" t="s">
        <v>81</v>
      </c>
      <c r="CL54" s="86" t="s">
        <v>19</v>
      </c>
    </row>
    <row r="55" spans="1:91" s="7" customFormat="1" ht="16.5" customHeight="1">
      <c r="A55" s="88" t="s">
        <v>82</v>
      </c>
      <c r="B55" s="89"/>
      <c r="C55" s="90"/>
      <c r="D55" s="391" t="s">
        <v>83</v>
      </c>
      <c r="E55" s="391"/>
      <c r="F55" s="391"/>
      <c r="G55" s="391"/>
      <c r="H55" s="391"/>
      <c r="I55" s="91"/>
      <c r="J55" s="391" t="s">
        <v>84</v>
      </c>
      <c r="K55" s="391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  <c r="Z55" s="391"/>
      <c r="AA55" s="391"/>
      <c r="AB55" s="391"/>
      <c r="AC55" s="391"/>
      <c r="AD55" s="391"/>
      <c r="AE55" s="391"/>
      <c r="AF55" s="391"/>
      <c r="AG55" s="389">
        <f>'D.1.1. - Architektonicko ...'!J30</f>
        <v>0</v>
      </c>
      <c r="AH55" s="390"/>
      <c r="AI55" s="390"/>
      <c r="AJ55" s="390"/>
      <c r="AK55" s="390"/>
      <c r="AL55" s="390"/>
      <c r="AM55" s="390"/>
      <c r="AN55" s="389">
        <f>SUM(AG55,AT55)</f>
        <v>0</v>
      </c>
      <c r="AO55" s="390"/>
      <c r="AP55" s="390"/>
      <c r="AQ55" s="92" t="s">
        <v>85</v>
      </c>
      <c r="AR55" s="93"/>
      <c r="AS55" s="94">
        <v>0</v>
      </c>
      <c r="AT55" s="95">
        <f>ROUND(SUM(AV55:AW55),2)</f>
        <v>0</v>
      </c>
      <c r="AU55" s="96">
        <f>'D.1.1. - Architektonicko ...'!P101</f>
        <v>0</v>
      </c>
      <c r="AV55" s="95">
        <f>'D.1.1. - Architektonicko ...'!J33</f>
        <v>0</v>
      </c>
      <c r="AW55" s="95">
        <f>'D.1.1. - Architektonicko ...'!J34</f>
        <v>0</v>
      </c>
      <c r="AX55" s="95">
        <f>'D.1.1. - Architektonicko ...'!J35</f>
        <v>0</v>
      </c>
      <c r="AY55" s="95">
        <f>'D.1.1. - Architektonicko ...'!J36</f>
        <v>0</v>
      </c>
      <c r="AZ55" s="95">
        <f>'D.1.1. - Architektonicko ...'!F33</f>
        <v>0</v>
      </c>
      <c r="BA55" s="95">
        <f>'D.1.1. - Architektonicko ...'!F34</f>
        <v>0</v>
      </c>
      <c r="BB55" s="95">
        <f>'D.1.1. - Architektonicko ...'!F35</f>
        <v>0</v>
      </c>
      <c r="BC55" s="95">
        <f>'D.1.1. - Architektonicko ...'!F36</f>
        <v>0</v>
      </c>
      <c r="BD55" s="97">
        <f>'D.1.1. - Architektonicko ...'!F37</f>
        <v>0</v>
      </c>
      <c r="BT55" s="98" t="s">
        <v>86</v>
      </c>
      <c r="BV55" s="98" t="s">
        <v>80</v>
      </c>
      <c r="BW55" s="98" t="s">
        <v>87</v>
      </c>
      <c r="BX55" s="98" t="s">
        <v>5</v>
      </c>
      <c r="CL55" s="98" t="s">
        <v>19</v>
      </c>
      <c r="CM55" s="98" t="s">
        <v>88</v>
      </c>
    </row>
    <row r="56" spans="1:91" s="7" customFormat="1" ht="16.5" customHeight="1">
      <c r="A56" s="88" t="s">
        <v>82</v>
      </c>
      <c r="B56" s="89"/>
      <c r="C56" s="90"/>
      <c r="D56" s="391" t="s">
        <v>89</v>
      </c>
      <c r="E56" s="391"/>
      <c r="F56" s="391"/>
      <c r="G56" s="391"/>
      <c r="H56" s="391"/>
      <c r="I56" s="91"/>
      <c r="J56" s="391" t="s">
        <v>90</v>
      </c>
      <c r="K56" s="391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  <c r="Z56" s="391"/>
      <c r="AA56" s="391"/>
      <c r="AB56" s="391"/>
      <c r="AC56" s="391"/>
      <c r="AD56" s="391"/>
      <c r="AE56" s="391"/>
      <c r="AF56" s="391"/>
      <c r="AG56" s="389">
        <f>'D.1.4.5 - Vnější ochrana ...'!J30</f>
        <v>0</v>
      </c>
      <c r="AH56" s="390"/>
      <c r="AI56" s="390"/>
      <c r="AJ56" s="390"/>
      <c r="AK56" s="390"/>
      <c r="AL56" s="390"/>
      <c r="AM56" s="390"/>
      <c r="AN56" s="389">
        <f>SUM(AG56,AT56)</f>
        <v>0</v>
      </c>
      <c r="AO56" s="390"/>
      <c r="AP56" s="390"/>
      <c r="AQ56" s="92" t="s">
        <v>85</v>
      </c>
      <c r="AR56" s="93"/>
      <c r="AS56" s="94">
        <v>0</v>
      </c>
      <c r="AT56" s="95">
        <f>ROUND(SUM(AV56:AW56),2)</f>
        <v>0</v>
      </c>
      <c r="AU56" s="96">
        <f>'D.1.4.5 - Vnější ochrana ...'!P80</f>
        <v>0</v>
      </c>
      <c r="AV56" s="95">
        <f>'D.1.4.5 - Vnější ochrana ...'!J33</f>
        <v>0</v>
      </c>
      <c r="AW56" s="95">
        <f>'D.1.4.5 - Vnější ochrana ...'!J34</f>
        <v>0</v>
      </c>
      <c r="AX56" s="95">
        <f>'D.1.4.5 - Vnější ochrana ...'!J35</f>
        <v>0</v>
      </c>
      <c r="AY56" s="95">
        <f>'D.1.4.5 - Vnější ochrana ...'!J36</f>
        <v>0</v>
      </c>
      <c r="AZ56" s="95">
        <f>'D.1.4.5 - Vnější ochrana ...'!F33</f>
        <v>0</v>
      </c>
      <c r="BA56" s="95">
        <f>'D.1.4.5 - Vnější ochrana ...'!F34</f>
        <v>0</v>
      </c>
      <c r="BB56" s="95">
        <f>'D.1.4.5 - Vnější ochrana ...'!F35</f>
        <v>0</v>
      </c>
      <c r="BC56" s="95">
        <f>'D.1.4.5 - Vnější ochrana ...'!F36</f>
        <v>0</v>
      </c>
      <c r="BD56" s="97">
        <f>'D.1.4.5 - Vnější ochrana ...'!F37</f>
        <v>0</v>
      </c>
      <c r="BT56" s="98" t="s">
        <v>86</v>
      </c>
      <c r="BV56" s="98" t="s">
        <v>80</v>
      </c>
      <c r="BW56" s="98" t="s">
        <v>91</v>
      </c>
      <c r="BX56" s="98" t="s">
        <v>5</v>
      </c>
      <c r="CL56" s="98" t="s">
        <v>19</v>
      </c>
      <c r="CM56" s="98" t="s">
        <v>88</v>
      </c>
    </row>
    <row r="57" spans="1:91" s="7" customFormat="1" ht="16.5" customHeight="1">
      <c r="A57" s="88" t="s">
        <v>82</v>
      </c>
      <c r="B57" s="89"/>
      <c r="C57" s="90"/>
      <c r="D57" s="391" t="s">
        <v>92</v>
      </c>
      <c r="E57" s="391"/>
      <c r="F57" s="391"/>
      <c r="G57" s="391"/>
      <c r="H57" s="391"/>
      <c r="I57" s="91"/>
      <c r="J57" s="391" t="s">
        <v>93</v>
      </c>
      <c r="K57" s="391"/>
      <c r="L57" s="391"/>
      <c r="M57" s="391"/>
      <c r="N57" s="391"/>
      <c r="O57" s="391"/>
      <c r="P57" s="391"/>
      <c r="Q57" s="391"/>
      <c r="R57" s="391"/>
      <c r="S57" s="391"/>
      <c r="T57" s="391"/>
      <c r="U57" s="391"/>
      <c r="V57" s="391"/>
      <c r="W57" s="391"/>
      <c r="X57" s="391"/>
      <c r="Y57" s="391"/>
      <c r="Z57" s="391"/>
      <c r="AA57" s="391"/>
      <c r="AB57" s="391"/>
      <c r="AC57" s="391"/>
      <c r="AD57" s="391"/>
      <c r="AE57" s="391"/>
      <c r="AF57" s="391"/>
      <c r="AG57" s="389">
        <f>'VRN - Vedlejší rozpočtové...'!J30</f>
        <v>0</v>
      </c>
      <c r="AH57" s="390"/>
      <c r="AI57" s="390"/>
      <c r="AJ57" s="390"/>
      <c r="AK57" s="390"/>
      <c r="AL57" s="390"/>
      <c r="AM57" s="390"/>
      <c r="AN57" s="389">
        <f>SUM(AG57,AT57)</f>
        <v>0</v>
      </c>
      <c r="AO57" s="390"/>
      <c r="AP57" s="390"/>
      <c r="AQ57" s="92" t="s">
        <v>85</v>
      </c>
      <c r="AR57" s="93"/>
      <c r="AS57" s="99">
        <v>0</v>
      </c>
      <c r="AT57" s="100">
        <f>ROUND(SUM(AV57:AW57),2)</f>
        <v>0</v>
      </c>
      <c r="AU57" s="101">
        <f>'VRN - Vedlejší rozpočtové...'!P84</f>
        <v>0</v>
      </c>
      <c r="AV57" s="100">
        <f>'VRN - Vedlejší rozpočtové...'!J33</f>
        <v>0</v>
      </c>
      <c r="AW57" s="100">
        <f>'VRN - Vedlejší rozpočtové...'!J34</f>
        <v>0</v>
      </c>
      <c r="AX57" s="100">
        <f>'VRN - Vedlejší rozpočtové...'!J35</f>
        <v>0</v>
      </c>
      <c r="AY57" s="100">
        <f>'VRN - Vedlejší rozpočtové...'!J36</f>
        <v>0</v>
      </c>
      <c r="AZ57" s="100">
        <f>'VRN - Vedlejší rozpočtové...'!F33</f>
        <v>0</v>
      </c>
      <c r="BA57" s="100">
        <f>'VRN - Vedlejší rozpočtové...'!F34</f>
        <v>0</v>
      </c>
      <c r="BB57" s="100">
        <f>'VRN - Vedlejší rozpočtové...'!F35</f>
        <v>0</v>
      </c>
      <c r="BC57" s="100">
        <f>'VRN - Vedlejší rozpočtové...'!F36</f>
        <v>0</v>
      </c>
      <c r="BD57" s="102">
        <f>'VRN - Vedlejší rozpočtové...'!F37</f>
        <v>0</v>
      </c>
      <c r="BT57" s="98" t="s">
        <v>86</v>
      </c>
      <c r="BV57" s="98" t="s">
        <v>80</v>
      </c>
      <c r="BW57" s="98" t="s">
        <v>94</v>
      </c>
      <c r="BX57" s="98" t="s">
        <v>5</v>
      </c>
      <c r="CL57" s="98" t="s">
        <v>19</v>
      </c>
      <c r="CM57" s="98" t="s">
        <v>88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w2QN0D4pOGeKAngCwrxfioFsQAV3wjOH8O+fBXM0t30x7m+8vRH9mRyjH0lHS+HVycD2v2mR4F2IaoQ9E3Ls9g==" saltValue="dcLgj0QzHHNoWk8RFwQEruvMSkwsn6snuaZPIjPBfKp6nxF06p70pKPgN222u3apERmzMBMu+zM87CsfW6ziU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1. - Architektonicko ...'!C2" display="/"/>
    <hyperlink ref="A56" location="'D.1.4.5 - Vnější ochrana ...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87</v>
      </c>
      <c r="AZ2" s="103" t="s">
        <v>95</v>
      </c>
      <c r="BA2" s="103" t="s">
        <v>96</v>
      </c>
      <c r="BB2" s="103" t="s">
        <v>97</v>
      </c>
      <c r="BC2" s="103" t="s">
        <v>98</v>
      </c>
      <c r="BD2" s="103" t="s">
        <v>88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  <c r="AZ3" s="103" t="s">
        <v>99</v>
      </c>
      <c r="BA3" s="103" t="s">
        <v>100</v>
      </c>
      <c r="BB3" s="103" t="s">
        <v>97</v>
      </c>
      <c r="BC3" s="103" t="s">
        <v>101</v>
      </c>
      <c r="BD3" s="103" t="s">
        <v>88</v>
      </c>
    </row>
    <row r="4" spans="1:56" s="1" customFormat="1" ht="24.95" customHeight="1">
      <c r="B4" s="22"/>
      <c r="D4" s="106" t="s">
        <v>102</v>
      </c>
      <c r="L4" s="22"/>
      <c r="M4" s="107" t="s">
        <v>10</v>
      </c>
      <c r="AT4" s="19" t="s">
        <v>4</v>
      </c>
      <c r="AZ4" s="103" t="s">
        <v>103</v>
      </c>
      <c r="BA4" s="103" t="s">
        <v>103</v>
      </c>
      <c r="BB4" s="103" t="s">
        <v>104</v>
      </c>
      <c r="BC4" s="103" t="s">
        <v>105</v>
      </c>
      <c r="BD4" s="103" t="s">
        <v>88</v>
      </c>
    </row>
    <row r="5" spans="1:56" s="1" customFormat="1" ht="6.95" customHeight="1">
      <c r="B5" s="22"/>
      <c r="L5" s="22"/>
      <c r="AZ5" s="103" t="s">
        <v>106</v>
      </c>
      <c r="BA5" s="103" t="s">
        <v>107</v>
      </c>
      <c r="BB5" s="103" t="s">
        <v>104</v>
      </c>
      <c r="BC5" s="103" t="s">
        <v>108</v>
      </c>
      <c r="BD5" s="103" t="s">
        <v>88</v>
      </c>
    </row>
    <row r="6" spans="1:56" s="1" customFormat="1" ht="12" customHeight="1">
      <c r="B6" s="22"/>
      <c r="D6" s="108" t="s">
        <v>16</v>
      </c>
      <c r="L6" s="22"/>
      <c r="AZ6" s="103" t="s">
        <v>109</v>
      </c>
      <c r="BA6" s="103" t="s">
        <v>110</v>
      </c>
      <c r="BB6" s="103" t="s">
        <v>104</v>
      </c>
      <c r="BC6" s="103" t="s">
        <v>111</v>
      </c>
      <c r="BD6" s="103" t="s">
        <v>88</v>
      </c>
    </row>
    <row r="7" spans="1:56" s="1" customFormat="1" ht="16.5" customHeight="1">
      <c r="B7" s="22"/>
      <c r="E7" s="395" t="str">
        <f>'Rekapitulace stavby'!K6</f>
        <v>Gymnázium Lanškroun - rekonstrukce střechy</v>
      </c>
      <c r="F7" s="396"/>
      <c r="G7" s="396"/>
      <c r="H7" s="396"/>
      <c r="L7" s="22"/>
      <c r="AZ7" s="103" t="s">
        <v>112</v>
      </c>
      <c r="BA7" s="103" t="s">
        <v>113</v>
      </c>
      <c r="BB7" s="103" t="s">
        <v>104</v>
      </c>
      <c r="BC7" s="103" t="s">
        <v>114</v>
      </c>
      <c r="BD7" s="103" t="s">
        <v>88</v>
      </c>
    </row>
    <row r="8" spans="1:56" s="2" customFormat="1" ht="12" customHeight="1">
      <c r="A8" s="36"/>
      <c r="B8" s="41"/>
      <c r="C8" s="36"/>
      <c r="D8" s="108" t="s">
        <v>115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116</v>
      </c>
      <c r="BA8" s="103" t="s">
        <v>117</v>
      </c>
      <c r="BB8" s="103" t="s">
        <v>104</v>
      </c>
      <c r="BC8" s="103" t="s">
        <v>118</v>
      </c>
      <c r="BD8" s="103" t="s">
        <v>88</v>
      </c>
    </row>
    <row r="9" spans="1:56" s="2" customFormat="1" ht="16.5" customHeight="1">
      <c r="A9" s="36"/>
      <c r="B9" s="41"/>
      <c r="C9" s="36"/>
      <c r="D9" s="36"/>
      <c r="E9" s="397" t="s">
        <v>119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120</v>
      </c>
      <c r="BA9" s="103" t="s">
        <v>121</v>
      </c>
      <c r="BB9" s="103" t="s">
        <v>104</v>
      </c>
      <c r="BC9" s="103" t="s">
        <v>122</v>
      </c>
      <c r="BD9" s="103" t="s">
        <v>88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123</v>
      </c>
      <c r="BA10" s="103" t="s">
        <v>124</v>
      </c>
      <c r="BB10" s="103" t="s">
        <v>104</v>
      </c>
      <c r="BC10" s="103" t="s">
        <v>125</v>
      </c>
      <c r="BD10" s="103" t="s">
        <v>88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126</v>
      </c>
      <c r="BA11" s="103" t="s">
        <v>127</v>
      </c>
      <c r="BB11" s="103" t="s">
        <v>104</v>
      </c>
      <c r="BC11" s="103" t="s">
        <v>128</v>
      </c>
      <c r="BD11" s="103" t="s">
        <v>88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9. 12. 2022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129</v>
      </c>
      <c r="BA12" s="103" t="s">
        <v>130</v>
      </c>
      <c r="BB12" s="103" t="s">
        <v>104</v>
      </c>
      <c r="BC12" s="103" t="s">
        <v>131</v>
      </c>
      <c r="BD12" s="103" t="s">
        <v>88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132</v>
      </c>
      <c r="BA13" s="103" t="s">
        <v>133</v>
      </c>
      <c r="BB13" s="103" t="s">
        <v>104</v>
      </c>
      <c r="BC13" s="103" t="s">
        <v>134</v>
      </c>
      <c r="BD13" s="103" t="s">
        <v>88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135</v>
      </c>
      <c r="BA14" s="103" t="s">
        <v>135</v>
      </c>
      <c r="BB14" s="103" t="s">
        <v>104</v>
      </c>
      <c r="BC14" s="103" t="s">
        <v>136</v>
      </c>
      <c r="BD14" s="103" t="s">
        <v>88</v>
      </c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137</v>
      </c>
      <c r="BA15" s="103" t="s">
        <v>138</v>
      </c>
      <c r="BB15" s="103" t="s">
        <v>97</v>
      </c>
      <c r="BC15" s="103" t="s">
        <v>139</v>
      </c>
      <c r="BD15" s="103" t="s">
        <v>88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140</v>
      </c>
      <c r="BA16" s="103" t="s">
        <v>141</v>
      </c>
      <c r="BB16" s="103" t="s">
        <v>97</v>
      </c>
      <c r="BC16" s="103" t="s">
        <v>142</v>
      </c>
      <c r="BD16" s="103" t="s">
        <v>88</v>
      </c>
    </row>
    <row r="17" spans="1:56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03" t="s">
        <v>143</v>
      </c>
      <c r="BA17" s="103" t="s">
        <v>144</v>
      </c>
      <c r="BB17" s="103" t="s">
        <v>97</v>
      </c>
      <c r="BC17" s="103" t="s">
        <v>145</v>
      </c>
      <c r="BD17" s="103" t="s">
        <v>88</v>
      </c>
    </row>
    <row r="18" spans="1:56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103" t="s">
        <v>146</v>
      </c>
      <c r="BA18" s="103" t="s">
        <v>147</v>
      </c>
      <c r="BB18" s="103" t="s">
        <v>97</v>
      </c>
      <c r="BC18" s="103" t="s">
        <v>148</v>
      </c>
      <c r="BD18" s="103" t="s">
        <v>88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103" t="s">
        <v>149</v>
      </c>
      <c r="BA19" s="103" t="s">
        <v>150</v>
      </c>
      <c r="BB19" s="103" t="s">
        <v>97</v>
      </c>
      <c r="BC19" s="103" t="s">
        <v>151</v>
      </c>
      <c r="BD19" s="103" t="s">
        <v>88</v>
      </c>
    </row>
    <row r="20" spans="1:56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56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56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56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29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56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56" s="8" customFormat="1" ht="16.5" customHeight="1">
      <c r="A27" s="112"/>
      <c r="B27" s="113"/>
      <c r="C27" s="112"/>
      <c r="D27" s="112"/>
      <c r="E27" s="401" t="s">
        <v>19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56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ROUND(J101,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ROUND((SUM(BE101:BE1887)),  2)</f>
        <v>0</v>
      </c>
      <c r="G33" s="36"/>
      <c r="H33" s="36"/>
      <c r="I33" s="121">
        <v>0.21</v>
      </c>
      <c r="J33" s="120">
        <f>ROUND(((SUM(BE101:BE1887))*I33),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ROUND((SUM(BF101:BF1887)),  2)</f>
        <v>0</v>
      </c>
      <c r="G34" s="36"/>
      <c r="H34" s="36"/>
      <c r="I34" s="121">
        <v>0.15</v>
      </c>
      <c r="J34" s="120">
        <f>ROUND(((SUM(BF101:BF1887))*I34),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ROUND((SUM(BG101:BG1887)),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ROUND((SUM(BH101:BH1887)),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ROUND((SUM(BI101:BI1887)),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152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Gymnázium Lanškroun - rekonstrukce střechy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4" t="str">
        <f>E9</f>
        <v>D.1.1. - Architektonicko - konstrukční řešení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Lanškroun</v>
      </c>
      <c r="G52" s="38"/>
      <c r="H52" s="38"/>
      <c r="I52" s="31" t="s">
        <v>23</v>
      </c>
      <c r="J52" s="61" t="str">
        <f>IF(J12="","",J12)</f>
        <v>9. 12. 2022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Pardubický kraj, Komenského nám.125, Pardubice</v>
      </c>
      <c r="G54" s="38"/>
      <c r="H54" s="38"/>
      <c r="I54" s="31" t="s">
        <v>33</v>
      </c>
      <c r="J54" s="34" t="str">
        <f>E21</f>
        <v>INRECO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BACing s.r.o.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153</v>
      </c>
      <c r="D57" s="134"/>
      <c r="E57" s="134"/>
      <c r="F57" s="134"/>
      <c r="G57" s="134"/>
      <c r="H57" s="134"/>
      <c r="I57" s="134"/>
      <c r="J57" s="135" t="s">
        <v>154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J101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155</v>
      </c>
    </row>
    <row r="60" spans="1:47" s="9" customFormat="1" ht="24.95" customHeight="1">
      <c r="B60" s="137"/>
      <c r="C60" s="138"/>
      <c r="D60" s="139" t="s">
        <v>156</v>
      </c>
      <c r="E60" s="140"/>
      <c r="F60" s="140"/>
      <c r="G60" s="140"/>
      <c r="H60" s="140"/>
      <c r="I60" s="140"/>
      <c r="J60" s="141">
        <f>J102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157</v>
      </c>
      <c r="E61" s="146"/>
      <c r="F61" s="146"/>
      <c r="G61" s="146"/>
      <c r="H61" s="146"/>
      <c r="I61" s="146"/>
      <c r="J61" s="147">
        <f>J103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158</v>
      </c>
      <c r="E62" s="146"/>
      <c r="F62" s="146"/>
      <c r="G62" s="146"/>
      <c r="H62" s="146"/>
      <c r="I62" s="146"/>
      <c r="J62" s="147">
        <f>J110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159</v>
      </c>
      <c r="E63" s="146"/>
      <c r="F63" s="146"/>
      <c r="G63" s="146"/>
      <c r="H63" s="146"/>
      <c r="I63" s="146"/>
      <c r="J63" s="147">
        <f>J261</f>
        <v>0</v>
      </c>
      <c r="K63" s="144"/>
      <c r="L63" s="148"/>
    </row>
    <row r="64" spans="1:47" s="10" customFormat="1" ht="14.85" customHeight="1">
      <c r="B64" s="143"/>
      <c r="C64" s="144"/>
      <c r="D64" s="145" t="s">
        <v>160</v>
      </c>
      <c r="E64" s="146"/>
      <c r="F64" s="146"/>
      <c r="G64" s="146"/>
      <c r="H64" s="146"/>
      <c r="I64" s="146"/>
      <c r="J64" s="147">
        <f>J262</f>
        <v>0</v>
      </c>
      <c r="K64" s="144"/>
      <c r="L64" s="148"/>
    </row>
    <row r="65" spans="2:12" s="10" customFormat="1" ht="19.899999999999999" customHeight="1">
      <c r="B65" s="143"/>
      <c r="C65" s="144"/>
      <c r="D65" s="145" t="s">
        <v>161</v>
      </c>
      <c r="E65" s="146"/>
      <c r="F65" s="146"/>
      <c r="G65" s="146"/>
      <c r="H65" s="146"/>
      <c r="I65" s="146"/>
      <c r="J65" s="147">
        <f>J272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162</v>
      </c>
      <c r="E66" s="146"/>
      <c r="F66" s="146"/>
      <c r="G66" s="146"/>
      <c r="H66" s="146"/>
      <c r="I66" s="146"/>
      <c r="J66" s="147">
        <f>J624</f>
        <v>0</v>
      </c>
      <c r="K66" s="144"/>
      <c r="L66" s="148"/>
    </row>
    <row r="67" spans="2:12" s="10" customFormat="1" ht="19.899999999999999" customHeight="1">
      <c r="B67" s="143"/>
      <c r="C67" s="144"/>
      <c r="D67" s="145" t="s">
        <v>163</v>
      </c>
      <c r="E67" s="146"/>
      <c r="F67" s="146"/>
      <c r="G67" s="146"/>
      <c r="H67" s="146"/>
      <c r="I67" s="146"/>
      <c r="J67" s="147">
        <f>J658</f>
        <v>0</v>
      </c>
      <c r="K67" s="144"/>
      <c r="L67" s="148"/>
    </row>
    <row r="68" spans="2:12" s="9" customFormat="1" ht="24.95" customHeight="1">
      <c r="B68" s="137"/>
      <c r="C68" s="138"/>
      <c r="D68" s="139" t="s">
        <v>164</v>
      </c>
      <c r="E68" s="140"/>
      <c r="F68" s="140"/>
      <c r="G68" s="140"/>
      <c r="H68" s="140"/>
      <c r="I68" s="140"/>
      <c r="J68" s="141">
        <f>J661</f>
        <v>0</v>
      </c>
      <c r="K68" s="138"/>
      <c r="L68" s="142"/>
    </row>
    <row r="69" spans="2:12" s="10" customFormat="1" ht="19.899999999999999" customHeight="1">
      <c r="B69" s="143"/>
      <c r="C69" s="144"/>
      <c r="D69" s="145" t="s">
        <v>165</v>
      </c>
      <c r="E69" s="146"/>
      <c r="F69" s="146"/>
      <c r="G69" s="146"/>
      <c r="H69" s="146"/>
      <c r="I69" s="146"/>
      <c r="J69" s="147">
        <f>J662</f>
        <v>0</v>
      </c>
      <c r="K69" s="144"/>
      <c r="L69" s="148"/>
    </row>
    <row r="70" spans="2:12" s="10" customFormat="1" ht="19.899999999999999" customHeight="1">
      <c r="B70" s="143"/>
      <c r="C70" s="144"/>
      <c r="D70" s="145" t="s">
        <v>166</v>
      </c>
      <c r="E70" s="146"/>
      <c r="F70" s="146"/>
      <c r="G70" s="146"/>
      <c r="H70" s="146"/>
      <c r="I70" s="146"/>
      <c r="J70" s="147">
        <f>J673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167</v>
      </c>
      <c r="E71" s="146"/>
      <c r="F71" s="146"/>
      <c r="G71" s="146"/>
      <c r="H71" s="146"/>
      <c r="I71" s="146"/>
      <c r="J71" s="147">
        <f>J695</f>
        <v>0</v>
      </c>
      <c r="K71" s="144"/>
      <c r="L71" s="148"/>
    </row>
    <row r="72" spans="2:12" s="10" customFormat="1" ht="19.899999999999999" customHeight="1">
      <c r="B72" s="143"/>
      <c r="C72" s="144"/>
      <c r="D72" s="145" t="s">
        <v>168</v>
      </c>
      <c r="E72" s="146"/>
      <c r="F72" s="146"/>
      <c r="G72" s="146"/>
      <c r="H72" s="146"/>
      <c r="I72" s="146"/>
      <c r="J72" s="147">
        <f>J704</f>
        <v>0</v>
      </c>
      <c r="K72" s="144"/>
      <c r="L72" s="148"/>
    </row>
    <row r="73" spans="2:12" s="10" customFormat="1" ht="19.899999999999999" customHeight="1">
      <c r="B73" s="143"/>
      <c r="C73" s="144"/>
      <c r="D73" s="145" t="s">
        <v>169</v>
      </c>
      <c r="E73" s="146"/>
      <c r="F73" s="146"/>
      <c r="G73" s="146"/>
      <c r="H73" s="146"/>
      <c r="I73" s="146"/>
      <c r="J73" s="147">
        <f>J1154</f>
        <v>0</v>
      </c>
      <c r="K73" s="144"/>
      <c r="L73" s="148"/>
    </row>
    <row r="74" spans="2:12" s="10" customFormat="1" ht="19.899999999999999" customHeight="1">
      <c r="B74" s="143"/>
      <c r="C74" s="144"/>
      <c r="D74" s="145" t="s">
        <v>170</v>
      </c>
      <c r="E74" s="146"/>
      <c r="F74" s="146"/>
      <c r="G74" s="146"/>
      <c r="H74" s="146"/>
      <c r="I74" s="146"/>
      <c r="J74" s="147">
        <f>J1210</f>
        <v>0</v>
      </c>
      <c r="K74" s="144"/>
      <c r="L74" s="148"/>
    </row>
    <row r="75" spans="2:12" s="10" customFormat="1" ht="19.899999999999999" customHeight="1">
      <c r="B75" s="143"/>
      <c r="C75" s="144"/>
      <c r="D75" s="145" t="s">
        <v>171</v>
      </c>
      <c r="E75" s="146"/>
      <c r="F75" s="146"/>
      <c r="G75" s="146"/>
      <c r="H75" s="146"/>
      <c r="I75" s="146"/>
      <c r="J75" s="147">
        <f>J1474</f>
        <v>0</v>
      </c>
      <c r="K75" s="144"/>
      <c r="L75" s="148"/>
    </row>
    <row r="76" spans="2:12" s="10" customFormat="1" ht="19.899999999999999" customHeight="1">
      <c r="B76" s="143"/>
      <c r="C76" s="144"/>
      <c r="D76" s="145" t="s">
        <v>172</v>
      </c>
      <c r="E76" s="146"/>
      <c r="F76" s="146"/>
      <c r="G76" s="146"/>
      <c r="H76" s="146"/>
      <c r="I76" s="146"/>
      <c r="J76" s="147">
        <f>J1575</f>
        <v>0</v>
      </c>
      <c r="K76" s="144"/>
      <c r="L76" s="148"/>
    </row>
    <row r="77" spans="2:12" s="10" customFormat="1" ht="19.899999999999999" customHeight="1">
      <c r="B77" s="143"/>
      <c r="C77" s="144"/>
      <c r="D77" s="145" t="s">
        <v>173</v>
      </c>
      <c r="E77" s="146"/>
      <c r="F77" s="146"/>
      <c r="G77" s="146"/>
      <c r="H77" s="146"/>
      <c r="I77" s="146"/>
      <c r="J77" s="147">
        <f>J1614</f>
        <v>0</v>
      </c>
      <c r="K77" s="144"/>
      <c r="L77" s="148"/>
    </row>
    <row r="78" spans="2:12" s="10" customFormat="1" ht="19.899999999999999" customHeight="1">
      <c r="B78" s="143"/>
      <c r="C78" s="144"/>
      <c r="D78" s="145" t="s">
        <v>174</v>
      </c>
      <c r="E78" s="146"/>
      <c r="F78" s="146"/>
      <c r="G78" s="146"/>
      <c r="H78" s="146"/>
      <c r="I78" s="146"/>
      <c r="J78" s="147">
        <f>J1623</f>
        <v>0</v>
      </c>
      <c r="K78" s="144"/>
      <c r="L78" s="148"/>
    </row>
    <row r="79" spans="2:12" s="10" customFormat="1" ht="19.899999999999999" customHeight="1">
      <c r="B79" s="143"/>
      <c r="C79" s="144"/>
      <c r="D79" s="145" t="s">
        <v>175</v>
      </c>
      <c r="E79" s="146"/>
      <c r="F79" s="146"/>
      <c r="G79" s="146"/>
      <c r="H79" s="146"/>
      <c r="I79" s="146"/>
      <c r="J79" s="147">
        <f>J1757</f>
        <v>0</v>
      </c>
      <c r="K79" s="144"/>
      <c r="L79" s="148"/>
    </row>
    <row r="80" spans="2:12" s="10" customFormat="1" ht="19.899999999999999" customHeight="1">
      <c r="B80" s="143"/>
      <c r="C80" s="144"/>
      <c r="D80" s="145" t="s">
        <v>176</v>
      </c>
      <c r="E80" s="146"/>
      <c r="F80" s="146"/>
      <c r="G80" s="146"/>
      <c r="H80" s="146"/>
      <c r="I80" s="146"/>
      <c r="J80" s="147">
        <f>J1850</f>
        <v>0</v>
      </c>
      <c r="K80" s="144"/>
      <c r="L80" s="148"/>
    </row>
    <row r="81" spans="1:31" s="9" customFormat="1" ht="24.95" customHeight="1">
      <c r="B81" s="137"/>
      <c r="C81" s="138"/>
      <c r="D81" s="139" t="s">
        <v>177</v>
      </c>
      <c r="E81" s="140"/>
      <c r="F81" s="140"/>
      <c r="G81" s="140"/>
      <c r="H81" s="140"/>
      <c r="I81" s="140"/>
      <c r="J81" s="141">
        <f>J1872</f>
        <v>0</v>
      </c>
      <c r="K81" s="138"/>
      <c r="L81" s="142"/>
    </row>
    <row r="82" spans="1:31" s="2" customFormat="1" ht="21.7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7" spans="1:31" s="2" customFormat="1" ht="6.95" customHeight="1">
      <c r="A87" s="36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24.95" customHeight="1">
      <c r="A88" s="36"/>
      <c r="B88" s="37"/>
      <c r="C88" s="25" t="s">
        <v>178</v>
      </c>
      <c r="D88" s="38"/>
      <c r="E88" s="38"/>
      <c r="F88" s="38"/>
      <c r="G88" s="38"/>
      <c r="H88" s="38"/>
      <c r="I88" s="38"/>
      <c r="J88" s="38"/>
      <c r="K88" s="38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16</v>
      </c>
      <c r="D90" s="38"/>
      <c r="E90" s="38"/>
      <c r="F90" s="38"/>
      <c r="G90" s="38"/>
      <c r="H90" s="38"/>
      <c r="I90" s="38"/>
      <c r="J90" s="38"/>
      <c r="K90" s="38"/>
      <c r="L90" s="10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402" t="str">
        <f>E7</f>
        <v>Gymnázium Lanškroun - rekonstrukce střechy</v>
      </c>
      <c r="F91" s="403"/>
      <c r="G91" s="403"/>
      <c r="H91" s="403"/>
      <c r="I91" s="38"/>
      <c r="J91" s="38"/>
      <c r="K91" s="38"/>
      <c r="L91" s="10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115</v>
      </c>
      <c r="D92" s="38"/>
      <c r="E92" s="38"/>
      <c r="F92" s="38"/>
      <c r="G92" s="38"/>
      <c r="H92" s="38"/>
      <c r="I92" s="38"/>
      <c r="J92" s="38"/>
      <c r="K92" s="38"/>
      <c r="L92" s="109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6.5" customHeight="1">
      <c r="A93" s="36"/>
      <c r="B93" s="37"/>
      <c r="C93" s="38"/>
      <c r="D93" s="38"/>
      <c r="E93" s="374" t="str">
        <f>E9</f>
        <v>D.1.1. - Architektonicko - konstrukční řešení</v>
      </c>
      <c r="F93" s="404"/>
      <c r="G93" s="404"/>
      <c r="H93" s="404"/>
      <c r="I93" s="38"/>
      <c r="J93" s="38"/>
      <c r="K93" s="38"/>
      <c r="L93" s="109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9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2" customHeight="1">
      <c r="A95" s="36"/>
      <c r="B95" s="37"/>
      <c r="C95" s="31" t="s">
        <v>21</v>
      </c>
      <c r="D95" s="38"/>
      <c r="E95" s="38"/>
      <c r="F95" s="29" t="str">
        <f>F12</f>
        <v>Lanškroun</v>
      </c>
      <c r="G95" s="38"/>
      <c r="H95" s="38"/>
      <c r="I95" s="31" t="s">
        <v>23</v>
      </c>
      <c r="J95" s="61" t="str">
        <f>IF(J12="","",J12)</f>
        <v>9. 12. 2022</v>
      </c>
      <c r="K95" s="38"/>
      <c r="L95" s="10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25</v>
      </c>
      <c r="D97" s="38"/>
      <c r="E97" s="38"/>
      <c r="F97" s="29" t="str">
        <f>E15</f>
        <v>Pardubický kraj, Komenského nám.125, Pardubice</v>
      </c>
      <c r="G97" s="38"/>
      <c r="H97" s="38"/>
      <c r="I97" s="31" t="s">
        <v>33</v>
      </c>
      <c r="J97" s="34" t="str">
        <f>E21</f>
        <v>INRECO s.r.o.</v>
      </c>
      <c r="K97" s="38"/>
      <c r="L97" s="109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31</v>
      </c>
      <c r="D98" s="38"/>
      <c r="E98" s="38"/>
      <c r="F98" s="29" t="str">
        <f>IF(E18="","",E18)</f>
        <v>Vyplň údaj</v>
      </c>
      <c r="G98" s="38"/>
      <c r="H98" s="38"/>
      <c r="I98" s="31" t="s">
        <v>38</v>
      </c>
      <c r="J98" s="34" t="str">
        <f>E24</f>
        <v>BACing s.r.o.</v>
      </c>
      <c r="K98" s="38"/>
      <c r="L98" s="109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109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11" customFormat="1" ht="29.25" customHeight="1">
      <c r="A100" s="149"/>
      <c r="B100" s="150"/>
      <c r="C100" s="151" t="s">
        <v>179</v>
      </c>
      <c r="D100" s="152" t="s">
        <v>63</v>
      </c>
      <c r="E100" s="152" t="s">
        <v>59</v>
      </c>
      <c r="F100" s="152" t="s">
        <v>60</v>
      </c>
      <c r="G100" s="152" t="s">
        <v>180</v>
      </c>
      <c r="H100" s="152" t="s">
        <v>181</v>
      </c>
      <c r="I100" s="152" t="s">
        <v>182</v>
      </c>
      <c r="J100" s="152" t="s">
        <v>154</v>
      </c>
      <c r="K100" s="153" t="s">
        <v>183</v>
      </c>
      <c r="L100" s="154"/>
      <c r="M100" s="70" t="s">
        <v>19</v>
      </c>
      <c r="N100" s="71" t="s">
        <v>48</v>
      </c>
      <c r="O100" s="71" t="s">
        <v>184</v>
      </c>
      <c r="P100" s="71" t="s">
        <v>185</v>
      </c>
      <c r="Q100" s="71" t="s">
        <v>186</v>
      </c>
      <c r="R100" s="71" t="s">
        <v>187</v>
      </c>
      <c r="S100" s="71" t="s">
        <v>188</v>
      </c>
      <c r="T100" s="72" t="s">
        <v>189</v>
      </c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</row>
    <row r="101" spans="1:65" s="2" customFormat="1" ht="22.9" customHeight="1">
      <c r="A101" s="36"/>
      <c r="B101" s="37"/>
      <c r="C101" s="77" t="s">
        <v>190</v>
      </c>
      <c r="D101" s="38"/>
      <c r="E101" s="38"/>
      <c r="F101" s="38"/>
      <c r="G101" s="38"/>
      <c r="H101" s="38"/>
      <c r="I101" s="38"/>
      <c r="J101" s="155">
        <f>BK101</f>
        <v>0</v>
      </c>
      <c r="K101" s="38"/>
      <c r="L101" s="41"/>
      <c r="M101" s="73"/>
      <c r="N101" s="156"/>
      <c r="O101" s="74"/>
      <c r="P101" s="157">
        <f>P102+P661+P1872</f>
        <v>0</v>
      </c>
      <c r="Q101" s="74"/>
      <c r="R101" s="157">
        <f>R102+R661+R1872</f>
        <v>65.647061322235004</v>
      </c>
      <c r="S101" s="74"/>
      <c r="T101" s="158">
        <f>T102+T661+T1872</f>
        <v>97.430543480000011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77</v>
      </c>
      <c r="AU101" s="19" t="s">
        <v>155</v>
      </c>
      <c r="BK101" s="159">
        <f>BK102+BK661+BK1872</f>
        <v>0</v>
      </c>
    </row>
    <row r="102" spans="1:65" s="12" customFormat="1" ht="25.9" customHeight="1">
      <c r="B102" s="160"/>
      <c r="C102" s="161"/>
      <c r="D102" s="162" t="s">
        <v>77</v>
      </c>
      <c r="E102" s="163" t="s">
        <v>191</v>
      </c>
      <c r="F102" s="163" t="s">
        <v>192</v>
      </c>
      <c r="G102" s="161"/>
      <c r="H102" s="161"/>
      <c r="I102" s="164"/>
      <c r="J102" s="165">
        <f>BK102</f>
        <v>0</v>
      </c>
      <c r="K102" s="161"/>
      <c r="L102" s="166"/>
      <c r="M102" s="167"/>
      <c r="N102" s="168"/>
      <c r="O102" s="168"/>
      <c r="P102" s="169">
        <f>P103+P110+P261+P272+P624+P658</f>
        <v>0</v>
      </c>
      <c r="Q102" s="168"/>
      <c r="R102" s="169">
        <f>R103+R110+R261+R272+R624+R658</f>
        <v>25.256242900000004</v>
      </c>
      <c r="S102" s="168"/>
      <c r="T102" s="170">
        <f>T103+T110+T261+T272+T624+T658</f>
        <v>34.917995000000005</v>
      </c>
      <c r="AR102" s="171" t="s">
        <v>86</v>
      </c>
      <c r="AT102" s="172" t="s">
        <v>77</v>
      </c>
      <c r="AU102" s="172" t="s">
        <v>78</v>
      </c>
      <c r="AY102" s="171" t="s">
        <v>193</v>
      </c>
      <c r="BK102" s="173">
        <f>BK103+BK110+BK261+BK272+BK624+BK658</f>
        <v>0</v>
      </c>
    </row>
    <row r="103" spans="1:65" s="12" customFormat="1" ht="22.9" customHeight="1">
      <c r="B103" s="160"/>
      <c r="C103" s="161"/>
      <c r="D103" s="162" t="s">
        <v>77</v>
      </c>
      <c r="E103" s="174" t="s">
        <v>194</v>
      </c>
      <c r="F103" s="174" t="s">
        <v>195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SUM(P104:P109)</f>
        <v>0</v>
      </c>
      <c r="Q103" s="168"/>
      <c r="R103" s="169">
        <f>SUM(R104:R109)</f>
        <v>1.9621999999999999</v>
      </c>
      <c r="S103" s="168"/>
      <c r="T103" s="170">
        <f>SUM(T104:T109)</f>
        <v>0</v>
      </c>
      <c r="AR103" s="171" t="s">
        <v>86</v>
      </c>
      <c r="AT103" s="172" t="s">
        <v>77</v>
      </c>
      <c r="AU103" s="172" t="s">
        <v>86</v>
      </c>
      <c r="AY103" s="171" t="s">
        <v>193</v>
      </c>
      <c r="BK103" s="173">
        <f>SUM(BK104:BK109)</f>
        <v>0</v>
      </c>
    </row>
    <row r="104" spans="1:65" s="2" customFormat="1" ht="37.9" customHeight="1">
      <c r="A104" s="36"/>
      <c r="B104" s="37"/>
      <c r="C104" s="176" t="s">
        <v>86</v>
      </c>
      <c r="D104" s="176" t="s">
        <v>196</v>
      </c>
      <c r="E104" s="177" t="s">
        <v>197</v>
      </c>
      <c r="F104" s="178" t="s">
        <v>198</v>
      </c>
      <c r="G104" s="179" t="s">
        <v>199</v>
      </c>
      <c r="H104" s="180">
        <v>1</v>
      </c>
      <c r="I104" s="181"/>
      <c r="J104" s="182">
        <f>ROUND(I104*H104,2)</f>
        <v>0</v>
      </c>
      <c r="K104" s="178" t="s">
        <v>19</v>
      </c>
      <c r="L104" s="41"/>
      <c r="M104" s="183" t="s">
        <v>19</v>
      </c>
      <c r="N104" s="184" t="s">
        <v>49</v>
      </c>
      <c r="O104" s="66"/>
      <c r="P104" s="185">
        <f>O104*H104</f>
        <v>0</v>
      </c>
      <c r="Q104" s="185">
        <v>1.9621999999999999</v>
      </c>
      <c r="R104" s="185">
        <f>Q104*H104</f>
        <v>1.9621999999999999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200</v>
      </c>
      <c r="AT104" s="187" t="s">
        <v>196</v>
      </c>
      <c r="AU104" s="187" t="s">
        <v>88</v>
      </c>
      <c r="AY104" s="19" t="s">
        <v>193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86</v>
      </c>
      <c r="BK104" s="188">
        <f>ROUND(I104*H104,2)</f>
        <v>0</v>
      </c>
      <c r="BL104" s="19" t="s">
        <v>200</v>
      </c>
      <c r="BM104" s="187" t="s">
        <v>201</v>
      </c>
    </row>
    <row r="105" spans="1:65" s="13" customFormat="1" ht="11.25">
      <c r="B105" s="189"/>
      <c r="C105" s="190"/>
      <c r="D105" s="191" t="s">
        <v>202</v>
      </c>
      <c r="E105" s="192" t="s">
        <v>19</v>
      </c>
      <c r="F105" s="193" t="s">
        <v>203</v>
      </c>
      <c r="G105" s="190"/>
      <c r="H105" s="192" t="s">
        <v>19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202</v>
      </c>
      <c r="AU105" s="199" t="s">
        <v>88</v>
      </c>
      <c r="AV105" s="13" t="s">
        <v>86</v>
      </c>
      <c r="AW105" s="13" t="s">
        <v>37</v>
      </c>
      <c r="AX105" s="13" t="s">
        <v>78</v>
      </c>
      <c r="AY105" s="199" t="s">
        <v>193</v>
      </c>
    </row>
    <row r="106" spans="1:65" s="13" customFormat="1" ht="11.25">
      <c r="B106" s="189"/>
      <c r="C106" s="190"/>
      <c r="D106" s="191" t="s">
        <v>202</v>
      </c>
      <c r="E106" s="192" t="s">
        <v>19</v>
      </c>
      <c r="F106" s="193" t="s">
        <v>204</v>
      </c>
      <c r="G106" s="190"/>
      <c r="H106" s="192" t="s">
        <v>19</v>
      </c>
      <c r="I106" s="194"/>
      <c r="J106" s="190"/>
      <c r="K106" s="190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202</v>
      </c>
      <c r="AU106" s="199" t="s">
        <v>88</v>
      </c>
      <c r="AV106" s="13" t="s">
        <v>86</v>
      </c>
      <c r="AW106" s="13" t="s">
        <v>37</v>
      </c>
      <c r="AX106" s="13" t="s">
        <v>78</v>
      </c>
      <c r="AY106" s="199" t="s">
        <v>193</v>
      </c>
    </row>
    <row r="107" spans="1:65" s="13" customFormat="1" ht="11.25">
      <c r="B107" s="189"/>
      <c r="C107" s="190"/>
      <c r="D107" s="191" t="s">
        <v>202</v>
      </c>
      <c r="E107" s="192" t="s">
        <v>19</v>
      </c>
      <c r="F107" s="193" t="s">
        <v>205</v>
      </c>
      <c r="G107" s="190"/>
      <c r="H107" s="192" t="s">
        <v>19</v>
      </c>
      <c r="I107" s="194"/>
      <c r="J107" s="190"/>
      <c r="K107" s="190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202</v>
      </c>
      <c r="AU107" s="199" t="s">
        <v>88</v>
      </c>
      <c r="AV107" s="13" t="s">
        <v>86</v>
      </c>
      <c r="AW107" s="13" t="s">
        <v>37</v>
      </c>
      <c r="AX107" s="13" t="s">
        <v>78</v>
      </c>
      <c r="AY107" s="199" t="s">
        <v>193</v>
      </c>
    </row>
    <row r="108" spans="1:65" s="14" customFormat="1" ht="11.25">
      <c r="B108" s="200"/>
      <c r="C108" s="201"/>
      <c r="D108" s="191" t="s">
        <v>202</v>
      </c>
      <c r="E108" s="202" t="s">
        <v>19</v>
      </c>
      <c r="F108" s="203" t="s">
        <v>206</v>
      </c>
      <c r="G108" s="201"/>
      <c r="H108" s="204">
        <v>1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202</v>
      </c>
      <c r="AU108" s="210" t="s">
        <v>88</v>
      </c>
      <c r="AV108" s="14" t="s">
        <v>88</v>
      </c>
      <c r="AW108" s="14" t="s">
        <v>37</v>
      </c>
      <c r="AX108" s="14" t="s">
        <v>78</v>
      </c>
      <c r="AY108" s="210" t="s">
        <v>193</v>
      </c>
    </row>
    <row r="109" spans="1:65" s="15" customFormat="1" ht="11.25">
      <c r="B109" s="211"/>
      <c r="C109" s="212"/>
      <c r="D109" s="191" t="s">
        <v>202</v>
      </c>
      <c r="E109" s="213" t="s">
        <v>19</v>
      </c>
      <c r="F109" s="214" t="s">
        <v>207</v>
      </c>
      <c r="G109" s="212"/>
      <c r="H109" s="215">
        <v>1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202</v>
      </c>
      <c r="AU109" s="221" t="s">
        <v>88</v>
      </c>
      <c r="AV109" s="15" t="s">
        <v>200</v>
      </c>
      <c r="AW109" s="15" t="s">
        <v>37</v>
      </c>
      <c r="AX109" s="15" t="s">
        <v>86</v>
      </c>
      <c r="AY109" s="221" t="s">
        <v>193</v>
      </c>
    </row>
    <row r="110" spans="1:65" s="12" customFormat="1" ht="22.9" customHeight="1">
      <c r="B110" s="160"/>
      <c r="C110" s="161"/>
      <c r="D110" s="162" t="s">
        <v>77</v>
      </c>
      <c r="E110" s="174" t="s">
        <v>208</v>
      </c>
      <c r="F110" s="174" t="s">
        <v>209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SUM(P111:P260)</f>
        <v>0</v>
      </c>
      <c r="Q110" s="168"/>
      <c r="R110" s="169">
        <f>SUM(R111:R260)</f>
        <v>21.301514900000004</v>
      </c>
      <c r="S110" s="168"/>
      <c r="T110" s="170">
        <f>SUM(T111:T260)</f>
        <v>1.0140800000000001</v>
      </c>
      <c r="AR110" s="171" t="s">
        <v>86</v>
      </c>
      <c r="AT110" s="172" t="s">
        <v>77</v>
      </c>
      <c r="AU110" s="172" t="s">
        <v>86</v>
      </c>
      <c r="AY110" s="171" t="s">
        <v>193</v>
      </c>
      <c r="BK110" s="173">
        <f>SUM(BK111:BK260)</f>
        <v>0</v>
      </c>
    </row>
    <row r="111" spans="1:65" s="2" customFormat="1" ht="37.9" customHeight="1">
      <c r="A111" s="36"/>
      <c r="B111" s="37"/>
      <c r="C111" s="176" t="s">
        <v>88</v>
      </c>
      <c r="D111" s="176" t="s">
        <v>196</v>
      </c>
      <c r="E111" s="177" t="s">
        <v>210</v>
      </c>
      <c r="F111" s="178" t="s">
        <v>211</v>
      </c>
      <c r="G111" s="179" t="s">
        <v>97</v>
      </c>
      <c r="H111" s="180">
        <v>45.64</v>
      </c>
      <c r="I111" s="181"/>
      <c r="J111" s="182">
        <f>ROUND(I111*H111,2)</f>
        <v>0</v>
      </c>
      <c r="K111" s="178" t="s">
        <v>212</v>
      </c>
      <c r="L111" s="41"/>
      <c r="M111" s="183" t="s">
        <v>19</v>
      </c>
      <c r="N111" s="184" t="s">
        <v>49</v>
      </c>
      <c r="O111" s="66"/>
      <c r="P111" s="185">
        <f>O111*H111</f>
        <v>0</v>
      </c>
      <c r="Q111" s="185">
        <v>1.7639999999999999E-2</v>
      </c>
      <c r="R111" s="185">
        <f>Q111*H111</f>
        <v>0.80508959999999996</v>
      </c>
      <c r="S111" s="185">
        <v>0.02</v>
      </c>
      <c r="T111" s="186">
        <f>S111*H111</f>
        <v>0.91280000000000006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200</v>
      </c>
      <c r="AT111" s="187" t="s">
        <v>196</v>
      </c>
      <c r="AU111" s="187" t="s">
        <v>88</v>
      </c>
      <c r="AY111" s="19" t="s">
        <v>193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86</v>
      </c>
      <c r="BK111" s="188">
        <f>ROUND(I111*H111,2)</f>
        <v>0</v>
      </c>
      <c r="BL111" s="19" t="s">
        <v>200</v>
      </c>
      <c r="BM111" s="187" t="s">
        <v>213</v>
      </c>
    </row>
    <row r="112" spans="1:65" s="2" customFormat="1" ht="11.25">
      <c r="A112" s="36"/>
      <c r="B112" s="37"/>
      <c r="C112" s="38"/>
      <c r="D112" s="222" t="s">
        <v>214</v>
      </c>
      <c r="E112" s="38"/>
      <c r="F112" s="223" t="s">
        <v>215</v>
      </c>
      <c r="G112" s="38"/>
      <c r="H112" s="38"/>
      <c r="I112" s="224"/>
      <c r="J112" s="38"/>
      <c r="K112" s="38"/>
      <c r="L112" s="41"/>
      <c r="M112" s="225"/>
      <c r="N112" s="226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214</v>
      </c>
      <c r="AU112" s="19" t="s">
        <v>88</v>
      </c>
    </row>
    <row r="113" spans="1:65" s="13" customFormat="1" ht="11.25">
      <c r="B113" s="189"/>
      <c r="C113" s="190"/>
      <c r="D113" s="191" t="s">
        <v>202</v>
      </c>
      <c r="E113" s="192" t="s">
        <v>19</v>
      </c>
      <c r="F113" s="193" t="s">
        <v>203</v>
      </c>
      <c r="G113" s="190"/>
      <c r="H113" s="192" t="s">
        <v>19</v>
      </c>
      <c r="I113" s="194"/>
      <c r="J113" s="190"/>
      <c r="K113" s="190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202</v>
      </c>
      <c r="AU113" s="199" t="s">
        <v>88</v>
      </c>
      <c r="AV113" s="13" t="s">
        <v>86</v>
      </c>
      <c r="AW113" s="13" t="s">
        <v>37</v>
      </c>
      <c r="AX113" s="13" t="s">
        <v>78</v>
      </c>
      <c r="AY113" s="199" t="s">
        <v>193</v>
      </c>
    </row>
    <row r="114" spans="1:65" s="13" customFormat="1" ht="11.25">
      <c r="B114" s="189"/>
      <c r="C114" s="190"/>
      <c r="D114" s="191" t="s">
        <v>202</v>
      </c>
      <c r="E114" s="192" t="s">
        <v>19</v>
      </c>
      <c r="F114" s="193" t="s">
        <v>216</v>
      </c>
      <c r="G114" s="190"/>
      <c r="H114" s="192" t="s">
        <v>19</v>
      </c>
      <c r="I114" s="194"/>
      <c r="J114" s="190"/>
      <c r="K114" s="190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202</v>
      </c>
      <c r="AU114" s="199" t="s">
        <v>88</v>
      </c>
      <c r="AV114" s="13" t="s">
        <v>86</v>
      </c>
      <c r="AW114" s="13" t="s">
        <v>37</v>
      </c>
      <c r="AX114" s="13" t="s">
        <v>78</v>
      </c>
      <c r="AY114" s="199" t="s">
        <v>193</v>
      </c>
    </row>
    <row r="115" spans="1:65" s="14" customFormat="1" ht="11.25">
      <c r="B115" s="200"/>
      <c r="C115" s="201"/>
      <c r="D115" s="191" t="s">
        <v>202</v>
      </c>
      <c r="E115" s="202" t="s">
        <v>19</v>
      </c>
      <c r="F115" s="203" t="s">
        <v>217</v>
      </c>
      <c r="G115" s="201"/>
      <c r="H115" s="204">
        <v>22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202</v>
      </c>
      <c r="AU115" s="210" t="s">
        <v>88</v>
      </c>
      <c r="AV115" s="14" t="s">
        <v>88</v>
      </c>
      <c r="AW115" s="14" t="s">
        <v>37</v>
      </c>
      <c r="AX115" s="14" t="s">
        <v>78</v>
      </c>
      <c r="AY115" s="210" t="s">
        <v>193</v>
      </c>
    </row>
    <row r="116" spans="1:65" s="14" customFormat="1" ht="11.25">
      <c r="B116" s="200"/>
      <c r="C116" s="201"/>
      <c r="D116" s="191" t="s">
        <v>202</v>
      </c>
      <c r="E116" s="202" t="s">
        <v>19</v>
      </c>
      <c r="F116" s="203" t="s">
        <v>218</v>
      </c>
      <c r="G116" s="201"/>
      <c r="H116" s="204">
        <v>23.64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202</v>
      </c>
      <c r="AU116" s="210" t="s">
        <v>88</v>
      </c>
      <c r="AV116" s="14" t="s">
        <v>88</v>
      </c>
      <c r="AW116" s="14" t="s">
        <v>37</v>
      </c>
      <c r="AX116" s="14" t="s">
        <v>78</v>
      </c>
      <c r="AY116" s="210" t="s">
        <v>193</v>
      </c>
    </row>
    <row r="117" spans="1:65" s="15" customFormat="1" ht="11.25">
      <c r="B117" s="211"/>
      <c r="C117" s="212"/>
      <c r="D117" s="191" t="s">
        <v>202</v>
      </c>
      <c r="E117" s="213" t="s">
        <v>19</v>
      </c>
      <c r="F117" s="214" t="s">
        <v>207</v>
      </c>
      <c r="G117" s="212"/>
      <c r="H117" s="215">
        <v>45.64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202</v>
      </c>
      <c r="AU117" s="221" t="s">
        <v>88</v>
      </c>
      <c r="AV117" s="15" t="s">
        <v>200</v>
      </c>
      <c r="AW117" s="15" t="s">
        <v>37</v>
      </c>
      <c r="AX117" s="15" t="s">
        <v>86</v>
      </c>
      <c r="AY117" s="221" t="s">
        <v>193</v>
      </c>
    </row>
    <row r="118" spans="1:65" s="2" customFormat="1" ht="37.9" customHeight="1">
      <c r="A118" s="36"/>
      <c r="B118" s="37"/>
      <c r="C118" s="176" t="s">
        <v>194</v>
      </c>
      <c r="D118" s="176" t="s">
        <v>196</v>
      </c>
      <c r="E118" s="177" t="s">
        <v>219</v>
      </c>
      <c r="F118" s="178" t="s">
        <v>220</v>
      </c>
      <c r="G118" s="179" t="s">
        <v>97</v>
      </c>
      <c r="H118" s="180">
        <v>50.64</v>
      </c>
      <c r="I118" s="181"/>
      <c r="J118" s="182">
        <f>ROUND(I118*H118,2)</f>
        <v>0</v>
      </c>
      <c r="K118" s="178" t="s">
        <v>212</v>
      </c>
      <c r="L118" s="41"/>
      <c r="M118" s="183" t="s">
        <v>19</v>
      </c>
      <c r="N118" s="184" t="s">
        <v>49</v>
      </c>
      <c r="O118" s="66"/>
      <c r="P118" s="185">
        <f>O118*H118</f>
        <v>0</v>
      </c>
      <c r="Q118" s="185">
        <v>2.2000000000000001E-4</v>
      </c>
      <c r="R118" s="185">
        <f>Q118*H118</f>
        <v>1.1140800000000001E-2</v>
      </c>
      <c r="S118" s="185">
        <v>2E-3</v>
      </c>
      <c r="T118" s="186">
        <f>S118*H118</f>
        <v>0.10128000000000001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200</v>
      </c>
      <c r="AT118" s="187" t="s">
        <v>196</v>
      </c>
      <c r="AU118" s="187" t="s">
        <v>88</v>
      </c>
      <c r="AY118" s="19" t="s">
        <v>193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86</v>
      </c>
      <c r="BK118" s="188">
        <f>ROUND(I118*H118,2)</f>
        <v>0</v>
      </c>
      <c r="BL118" s="19" t="s">
        <v>200</v>
      </c>
      <c r="BM118" s="187" t="s">
        <v>221</v>
      </c>
    </row>
    <row r="119" spans="1:65" s="2" customFormat="1" ht="11.25">
      <c r="A119" s="36"/>
      <c r="B119" s="37"/>
      <c r="C119" s="38"/>
      <c r="D119" s="222" t="s">
        <v>214</v>
      </c>
      <c r="E119" s="38"/>
      <c r="F119" s="223" t="s">
        <v>222</v>
      </c>
      <c r="G119" s="38"/>
      <c r="H119" s="38"/>
      <c r="I119" s="224"/>
      <c r="J119" s="38"/>
      <c r="K119" s="38"/>
      <c r="L119" s="41"/>
      <c r="M119" s="225"/>
      <c r="N119" s="226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214</v>
      </c>
      <c r="AU119" s="19" t="s">
        <v>88</v>
      </c>
    </row>
    <row r="120" spans="1:65" s="13" customFormat="1" ht="11.25">
      <c r="B120" s="189"/>
      <c r="C120" s="190"/>
      <c r="D120" s="191" t="s">
        <v>202</v>
      </c>
      <c r="E120" s="192" t="s">
        <v>19</v>
      </c>
      <c r="F120" s="193" t="s">
        <v>203</v>
      </c>
      <c r="G120" s="190"/>
      <c r="H120" s="192" t="s">
        <v>19</v>
      </c>
      <c r="I120" s="194"/>
      <c r="J120" s="190"/>
      <c r="K120" s="190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202</v>
      </c>
      <c r="AU120" s="199" t="s">
        <v>88</v>
      </c>
      <c r="AV120" s="13" t="s">
        <v>86</v>
      </c>
      <c r="AW120" s="13" t="s">
        <v>37</v>
      </c>
      <c r="AX120" s="13" t="s">
        <v>78</v>
      </c>
      <c r="AY120" s="199" t="s">
        <v>193</v>
      </c>
    </row>
    <row r="121" spans="1:65" s="13" customFormat="1" ht="11.25">
      <c r="B121" s="189"/>
      <c r="C121" s="190"/>
      <c r="D121" s="191" t="s">
        <v>202</v>
      </c>
      <c r="E121" s="192" t="s">
        <v>19</v>
      </c>
      <c r="F121" s="193" t="s">
        <v>216</v>
      </c>
      <c r="G121" s="190"/>
      <c r="H121" s="192" t="s">
        <v>19</v>
      </c>
      <c r="I121" s="194"/>
      <c r="J121" s="190"/>
      <c r="K121" s="190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202</v>
      </c>
      <c r="AU121" s="199" t="s">
        <v>88</v>
      </c>
      <c r="AV121" s="13" t="s">
        <v>86</v>
      </c>
      <c r="AW121" s="13" t="s">
        <v>37</v>
      </c>
      <c r="AX121" s="13" t="s">
        <v>78</v>
      </c>
      <c r="AY121" s="199" t="s">
        <v>193</v>
      </c>
    </row>
    <row r="122" spans="1:65" s="14" customFormat="1" ht="11.25">
      <c r="B122" s="200"/>
      <c r="C122" s="201"/>
      <c r="D122" s="191" t="s">
        <v>202</v>
      </c>
      <c r="E122" s="202" t="s">
        <v>19</v>
      </c>
      <c r="F122" s="203" t="s">
        <v>217</v>
      </c>
      <c r="G122" s="201"/>
      <c r="H122" s="204">
        <v>22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202</v>
      </c>
      <c r="AU122" s="210" t="s">
        <v>88</v>
      </c>
      <c r="AV122" s="14" t="s">
        <v>88</v>
      </c>
      <c r="AW122" s="14" t="s">
        <v>37</v>
      </c>
      <c r="AX122" s="14" t="s">
        <v>78</v>
      </c>
      <c r="AY122" s="210" t="s">
        <v>193</v>
      </c>
    </row>
    <row r="123" spans="1:65" s="14" customFormat="1" ht="11.25">
      <c r="B123" s="200"/>
      <c r="C123" s="201"/>
      <c r="D123" s="191" t="s">
        <v>202</v>
      </c>
      <c r="E123" s="202" t="s">
        <v>19</v>
      </c>
      <c r="F123" s="203" t="s">
        <v>218</v>
      </c>
      <c r="G123" s="201"/>
      <c r="H123" s="204">
        <v>23.64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202</v>
      </c>
      <c r="AU123" s="210" t="s">
        <v>88</v>
      </c>
      <c r="AV123" s="14" t="s">
        <v>88</v>
      </c>
      <c r="AW123" s="14" t="s">
        <v>37</v>
      </c>
      <c r="AX123" s="14" t="s">
        <v>78</v>
      </c>
      <c r="AY123" s="210" t="s">
        <v>193</v>
      </c>
    </row>
    <row r="124" spans="1:65" s="13" customFormat="1" ht="11.25">
      <c r="B124" s="189"/>
      <c r="C124" s="190"/>
      <c r="D124" s="191" t="s">
        <v>202</v>
      </c>
      <c r="E124" s="192" t="s">
        <v>19</v>
      </c>
      <c r="F124" s="193" t="s">
        <v>205</v>
      </c>
      <c r="G124" s="190"/>
      <c r="H124" s="192" t="s">
        <v>19</v>
      </c>
      <c r="I124" s="194"/>
      <c r="J124" s="190"/>
      <c r="K124" s="190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202</v>
      </c>
      <c r="AU124" s="199" t="s">
        <v>88</v>
      </c>
      <c r="AV124" s="13" t="s">
        <v>86</v>
      </c>
      <c r="AW124" s="13" t="s">
        <v>37</v>
      </c>
      <c r="AX124" s="13" t="s">
        <v>78</v>
      </c>
      <c r="AY124" s="199" t="s">
        <v>193</v>
      </c>
    </row>
    <row r="125" spans="1:65" s="14" customFormat="1" ht="11.25">
      <c r="B125" s="200"/>
      <c r="C125" s="201"/>
      <c r="D125" s="191" t="s">
        <v>202</v>
      </c>
      <c r="E125" s="202" t="s">
        <v>19</v>
      </c>
      <c r="F125" s="203" t="s">
        <v>223</v>
      </c>
      <c r="G125" s="201"/>
      <c r="H125" s="204">
        <v>5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202</v>
      </c>
      <c r="AU125" s="210" t="s">
        <v>88</v>
      </c>
      <c r="AV125" s="14" t="s">
        <v>88</v>
      </c>
      <c r="AW125" s="14" t="s">
        <v>37</v>
      </c>
      <c r="AX125" s="14" t="s">
        <v>78</v>
      </c>
      <c r="AY125" s="210" t="s">
        <v>193</v>
      </c>
    </row>
    <row r="126" spans="1:65" s="15" customFormat="1" ht="11.25">
      <c r="B126" s="211"/>
      <c r="C126" s="212"/>
      <c r="D126" s="191" t="s">
        <v>202</v>
      </c>
      <c r="E126" s="213" t="s">
        <v>19</v>
      </c>
      <c r="F126" s="214" t="s">
        <v>207</v>
      </c>
      <c r="G126" s="212"/>
      <c r="H126" s="215">
        <v>50.64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202</v>
      </c>
      <c r="AU126" s="221" t="s">
        <v>88</v>
      </c>
      <c r="AV126" s="15" t="s">
        <v>200</v>
      </c>
      <c r="AW126" s="15" t="s">
        <v>37</v>
      </c>
      <c r="AX126" s="15" t="s">
        <v>86</v>
      </c>
      <c r="AY126" s="221" t="s">
        <v>193</v>
      </c>
    </row>
    <row r="127" spans="1:65" s="2" customFormat="1" ht="33" customHeight="1">
      <c r="A127" s="36"/>
      <c r="B127" s="37"/>
      <c r="C127" s="176" t="s">
        <v>200</v>
      </c>
      <c r="D127" s="176" t="s">
        <v>196</v>
      </c>
      <c r="E127" s="177" t="s">
        <v>224</v>
      </c>
      <c r="F127" s="178" t="s">
        <v>225</v>
      </c>
      <c r="G127" s="179" t="s">
        <v>97</v>
      </c>
      <c r="H127" s="180">
        <v>6.6280000000000001</v>
      </c>
      <c r="I127" s="181"/>
      <c r="J127" s="182">
        <f>ROUND(I127*H127,2)</f>
        <v>0</v>
      </c>
      <c r="K127" s="178" t="s">
        <v>19</v>
      </c>
      <c r="L127" s="41"/>
      <c r="M127" s="183" t="s">
        <v>19</v>
      </c>
      <c r="N127" s="184" t="s">
        <v>49</v>
      </c>
      <c r="O127" s="66"/>
      <c r="P127" s="185">
        <f>O127*H127</f>
        <v>0</v>
      </c>
      <c r="Q127" s="185">
        <v>5.9999999999999995E-4</v>
      </c>
      <c r="R127" s="185">
        <f>Q127*H127</f>
        <v>3.9768E-3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200</v>
      </c>
      <c r="AT127" s="187" t="s">
        <v>196</v>
      </c>
      <c r="AU127" s="187" t="s">
        <v>88</v>
      </c>
      <c r="AY127" s="19" t="s">
        <v>193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86</v>
      </c>
      <c r="BK127" s="188">
        <f>ROUND(I127*H127,2)</f>
        <v>0</v>
      </c>
      <c r="BL127" s="19" t="s">
        <v>200</v>
      </c>
      <c r="BM127" s="187" t="s">
        <v>226</v>
      </c>
    </row>
    <row r="128" spans="1:65" s="13" customFormat="1" ht="11.25">
      <c r="B128" s="189"/>
      <c r="C128" s="190"/>
      <c r="D128" s="191" t="s">
        <v>202</v>
      </c>
      <c r="E128" s="192" t="s">
        <v>19</v>
      </c>
      <c r="F128" s="193" t="s">
        <v>227</v>
      </c>
      <c r="G128" s="190"/>
      <c r="H128" s="192" t="s">
        <v>19</v>
      </c>
      <c r="I128" s="194"/>
      <c r="J128" s="190"/>
      <c r="K128" s="190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202</v>
      </c>
      <c r="AU128" s="199" t="s">
        <v>88</v>
      </c>
      <c r="AV128" s="13" t="s">
        <v>86</v>
      </c>
      <c r="AW128" s="13" t="s">
        <v>37</v>
      </c>
      <c r="AX128" s="13" t="s">
        <v>78</v>
      </c>
      <c r="AY128" s="199" t="s">
        <v>193</v>
      </c>
    </row>
    <row r="129" spans="1:65" s="14" customFormat="1" ht="11.25">
      <c r="B129" s="200"/>
      <c r="C129" s="201"/>
      <c r="D129" s="191" t="s">
        <v>202</v>
      </c>
      <c r="E129" s="202" t="s">
        <v>19</v>
      </c>
      <c r="F129" s="203" t="s">
        <v>228</v>
      </c>
      <c r="G129" s="201"/>
      <c r="H129" s="204">
        <v>3.0750000000000002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202</v>
      </c>
      <c r="AU129" s="210" t="s">
        <v>88</v>
      </c>
      <c r="AV129" s="14" t="s">
        <v>88</v>
      </c>
      <c r="AW129" s="14" t="s">
        <v>37</v>
      </c>
      <c r="AX129" s="14" t="s">
        <v>78</v>
      </c>
      <c r="AY129" s="210" t="s">
        <v>193</v>
      </c>
    </row>
    <row r="130" spans="1:65" s="14" customFormat="1" ht="11.25">
      <c r="B130" s="200"/>
      <c r="C130" s="201"/>
      <c r="D130" s="191" t="s">
        <v>202</v>
      </c>
      <c r="E130" s="202" t="s">
        <v>19</v>
      </c>
      <c r="F130" s="203" t="s">
        <v>229</v>
      </c>
      <c r="G130" s="201"/>
      <c r="H130" s="204">
        <v>3.5529999999999999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202</v>
      </c>
      <c r="AU130" s="210" t="s">
        <v>88</v>
      </c>
      <c r="AV130" s="14" t="s">
        <v>88</v>
      </c>
      <c r="AW130" s="14" t="s">
        <v>37</v>
      </c>
      <c r="AX130" s="14" t="s">
        <v>78</v>
      </c>
      <c r="AY130" s="210" t="s">
        <v>193</v>
      </c>
    </row>
    <row r="131" spans="1:65" s="16" customFormat="1" ht="11.25">
      <c r="B131" s="227"/>
      <c r="C131" s="228"/>
      <c r="D131" s="191" t="s">
        <v>202</v>
      </c>
      <c r="E131" s="229" t="s">
        <v>19</v>
      </c>
      <c r="F131" s="230" t="s">
        <v>230</v>
      </c>
      <c r="G131" s="228"/>
      <c r="H131" s="231">
        <v>6.6280000000000001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202</v>
      </c>
      <c r="AU131" s="237" t="s">
        <v>88</v>
      </c>
      <c r="AV131" s="16" t="s">
        <v>194</v>
      </c>
      <c r="AW131" s="16" t="s">
        <v>37</v>
      </c>
      <c r="AX131" s="16" t="s">
        <v>78</v>
      </c>
      <c r="AY131" s="237" t="s">
        <v>193</v>
      </c>
    </row>
    <row r="132" spans="1:65" s="15" customFormat="1" ht="11.25">
      <c r="B132" s="211"/>
      <c r="C132" s="212"/>
      <c r="D132" s="191" t="s">
        <v>202</v>
      </c>
      <c r="E132" s="213" t="s">
        <v>19</v>
      </c>
      <c r="F132" s="214" t="s">
        <v>207</v>
      </c>
      <c r="G132" s="212"/>
      <c r="H132" s="215">
        <v>6.6280000000000001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202</v>
      </c>
      <c r="AU132" s="221" t="s">
        <v>88</v>
      </c>
      <c r="AV132" s="15" t="s">
        <v>200</v>
      </c>
      <c r="AW132" s="15" t="s">
        <v>37</v>
      </c>
      <c r="AX132" s="15" t="s">
        <v>86</v>
      </c>
      <c r="AY132" s="221" t="s">
        <v>193</v>
      </c>
    </row>
    <row r="133" spans="1:65" s="2" customFormat="1" ht="55.5" customHeight="1">
      <c r="A133" s="36"/>
      <c r="B133" s="37"/>
      <c r="C133" s="176" t="s">
        <v>231</v>
      </c>
      <c r="D133" s="176" t="s">
        <v>196</v>
      </c>
      <c r="E133" s="177" t="s">
        <v>232</v>
      </c>
      <c r="F133" s="178" t="s">
        <v>233</v>
      </c>
      <c r="G133" s="179" t="s">
        <v>97</v>
      </c>
      <c r="H133" s="180">
        <v>26.3</v>
      </c>
      <c r="I133" s="181"/>
      <c r="J133" s="182">
        <f>ROUND(I133*H133,2)</f>
        <v>0</v>
      </c>
      <c r="K133" s="178" t="s">
        <v>19</v>
      </c>
      <c r="L133" s="41"/>
      <c r="M133" s="183" t="s">
        <v>19</v>
      </c>
      <c r="N133" s="184" t="s">
        <v>49</v>
      </c>
      <c r="O133" s="66"/>
      <c r="P133" s="185">
        <f>O133*H133</f>
        <v>0</v>
      </c>
      <c r="Q133" s="185">
        <v>4.0499999999999998E-3</v>
      </c>
      <c r="R133" s="185">
        <f>Q133*H133</f>
        <v>0.106515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200</v>
      </c>
      <c r="AT133" s="187" t="s">
        <v>196</v>
      </c>
      <c r="AU133" s="187" t="s">
        <v>88</v>
      </c>
      <c r="AY133" s="19" t="s">
        <v>193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86</v>
      </c>
      <c r="BK133" s="188">
        <f>ROUND(I133*H133,2)</f>
        <v>0</v>
      </c>
      <c r="BL133" s="19" t="s">
        <v>200</v>
      </c>
      <c r="BM133" s="187" t="s">
        <v>234</v>
      </c>
    </row>
    <row r="134" spans="1:65" s="13" customFormat="1" ht="11.25">
      <c r="B134" s="189"/>
      <c r="C134" s="190"/>
      <c r="D134" s="191" t="s">
        <v>202</v>
      </c>
      <c r="E134" s="192" t="s">
        <v>19</v>
      </c>
      <c r="F134" s="193" t="s">
        <v>203</v>
      </c>
      <c r="G134" s="190"/>
      <c r="H134" s="192" t="s">
        <v>19</v>
      </c>
      <c r="I134" s="194"/>
      <c r="J134" s="190"/>
      <c r="K134" s="190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202</v>
      </c>
      <c r="AU134" s="199" t="s">
        <v>88</v>
      </c>
      <c r="AV134" s="13" t="s">
        <v>86</v>
      </c>
      <c r="AW134" s="13" t="s">
        <v>37</v>
      </c>
      <c r="AX134" s="13" t="s">
        <v>78</v>
      </c>
      <c r="AY134" s="199" t="s">
        <v>193</v>
      </c>
    </row>
    <row r="135" spans="1:65" s="13" customFormat="1" ht="11.25">
      <c r="B135" s="189"/>
      <c r="C135" s="190"/>
      <c r="D135" s="191" t="s">
        <v>202</v>
      </c>
      <c r="E135" s="192" t="s">
        <v>19</v>
      </c>
      <c r="F135" s="193" t="s">
        <v>204</v>
      </c>
      <c r="G135" s="190"/>
      <c r="H135" s="192" t="s">
        <v>19</v>
      </c>
      <c r="I135" s="194"/>
      <c r="J135" s="190"/>
      <c r="K135" s="190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202</v>
      </c>
      <c r="AU135" s="199" t="s">
        <v>88</v>
      </c>
      <c r="AV135" s="13" t="s">
        <v>86</v>
      </c>
      <c r="AW135" s="13" t="s">
        <v>37</v>
      </c>
      <c r="AX135" s="13" t="s">
        <v>78</v>
      </c>
      <c r="AY135" s="199" t="s">
        <v>193</v>
      </c>
    </row>
    <row r="136" spans="1:65" s="14" customFormat="1" ht="11.25">
      <c r="B136" s="200"/>
      <c r="C136" s="201"/>
      <c r="D136" s="191" t="s">
        <v>202</v>
      </c>
      <c r="E136" s="202" t="s">
        <v>19</v>
      </c>
      <c r="F136" s="203" t="s">
        <v>137</v>
      </c>
      <c r="G136" s="201"/>
      <c r="H136" s="204">
        <v>26.3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202</v>
      </c>
      <c r="AU136" s="210" t="s">
        <v>88</v>
      </c>
      <c r="AV136" s="14" t="s">
        <v>88</v>
      </c>
      <c r="AW136" s="14" t="s">
        <v>37</v>
      </c>
      <c r="AX136" s="14" t="s">
        <v>78</v>
      </c>
      <c r="AY136" s="210" t="s">
        <v>193</v>
      </c>
    </row>
    <row r="137" spans="1:65" s="15" customFormat="1" ht="11.25">
      <c r="B137" s="211"/>
      <c r="C137" s="212"/>
      <c r="D137" s="191" t="s">
        <v>202</v>
      </c>
      <c r="E137" s="213" t="s">
        <v>19</v>
      </c>
      <c r="F137" s="214" t="s">
        <v>207</v>
      </c>
      <c r="G137" s="212"/>
      <c r="H137" s="215">
        <v>26.3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202</v>
      </c>
      <c r="AU137" s="221" t="s">
        <v>88</v>
      </c>
      <c r="AV137" s="15" t="s">
        <v>200</v>
      </c>
      <c r="AW137" s="15" t="s">
        <v>37</v>
      </c>
      <c r="AX137" s="15" t="s">
        <v>86</v>
      </c>
      <c r="AY137" s="221" t="s">
        <v>193</v>
      </c>
    </row>
    <row r="138" spans="1:65" s="2" customFormat="1" ht="49.15" customHeight="1">
      <c r="A138" s="36"/>
      <c r="B138" s="37"/>
      <c r="C138" s="176" t="s">
        <v>208</v>
      </c>
      <c r="D138" s="176" t="s">
        <v>196</v>
      </c>
      <c r="E138" s="177" t="s">
        <v>235</v>
      </c>
      <c r="F138" s="178" t="s">
        <v>236</v>
      </c>
      <c r="G138" s="179" t="s">
        <v>97</v>
      </c>
      <c r="H138" s="180">
        <v>52.6</v>
      </c>
      <c r="I138" s="181"/>
      <c r="J138" s="182">
        <f>ROUND(I138*H138,2)</f>
        <v>0</v>
      </c>
      <c r="K138" s="178" t="s">
        <v>19</v>
      </c>
      <c r="L138" s="41"/>
      <c r="M138" s="183" t="s">
        <v>19</v>
      </c>
      <c r="N138" s="184" t="s">
        <v>49</v>
      </c>
      <c r="O138" s="66"/>
      <c r="P138" s="185">
        <f>O138*H138</f>
        <v>0</v>
      </c>
      <c r="Q138" s="185">
        <v>2.1000000000000001E-2</v>
      </c>
      <c r="R138" s="185">
        <f>Q138*H138</f>
        <v>1.1046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200</v>
      </c>
      <c r="AT138" s="187" t="s">
        <v>196</v>
      </c>
      <c r="AU138" s="187" t="s">
        <v>88</v>
      </c>
      <c r="AY138" s="19" t="s">
        <v>193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9" t="s">
        <v>86</v>
      </c>
      <c r="BK138" s="188">
        <f>ROUND(I138*H138,2)</f>
        <v>0</v>
      </c>
      <c r="BL138" s="19" t="s">
        <v>200</v>
      </c>
      <c r="BM138" s="187" t="s">
        <v>237</v>
      </c>
    </row>
    <row r="139" spans="1:65" s="13" customFormat="1" ht="11.25">
      <c r="B139" s="189"/>
      <c r="C139" s="190"/>
      <c r="D139" s="191" t="s">
        <v>202</v>
      </c>
      <c r="E139" s="192" t="s">
        <v>19</v>
      </c>
      <c r="F139" s="193" t="s">
        <v>203</v>
      </c>
      <c r="G139" s="190"/>
      <c r="H139" s="192" t="s">
        <v>19</v>
      </c>
      <c r="I139" s="194"/>
      <c r="J139" s="190"/>
      <c r="K139" s="190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202</v>
      </c>
      <c r="AU139" s="199" t="s">
        <v>88</v>
      </c>
      <c r="AV139" s="13" t="s">
        <v>86</v>
      </c>
      <c r="AW139" s="13" t="s">
        <v>37</v>
      </c>
      <c r="AX139" s="13" t="s">
        <v>78</v>
      </c>
      <c r="AY139" s="199" t="s">
        <v>193</v>
      </c>
    </row>
    <row r="140" spans="1:65" s="13" customFormat="1" ht="11.25">
      <c r="B140" s="189"/>
      <c r="C140" s="190"/>
      <c r="D140" s="191" t="s">
        <v>202</v>
      </c>
      <c r="E140" s="192" t="s">
        <v>19</v>
      </c>
      <c r="F140" s="193" t="s">
        <v>238</v>
      </c>
      <c r="G140" s="190"/>
      <c r="H140" s="192" t="s">
        <v>19</v>
      </c>
      <c r="I140" s="194"/>
      <c r="J140" s="190"/>
      <c r="K140" s="190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202</v>
      </c>
      <c r="AU140" s="199" t="s">
        <v>88</v>
      </c>
      <c r="AV140" s="13" t="s">
        <v>86</v>
      </c>
      <c r="AW140" s="13" t="s">
        <v>37</v>
      </c>
      <c r="AX140" s="13" t="s">
        <v>78</v>
      </c>
      <c r="AY140" s="199" t="s">
        <v>193</v>
      </c>
    </row>
    <row r="141" spans="1:65" s="13" customFormat="1" ht="11.25">
      <c r="B141" s="189"/>
      <c r="C141" s="190"/>
      <c r="D141" s="191" t="s">
        <v>202</v>
      </c>
      <c r="E141" s="192" t="s">
        <v>19</v>
      </c>
      <c r="F141" s="193" t="s">
        <v>239</v>
      </c>
      <c r="G141" s="190"/>
      <c r="H141" s="192" t="s">
        <v>19</v>
      </c>
      <c r="I141" s="194"/>
      <c r="J141" s="190"/>
      <c r="K141" s="190"/>
      <c r="L141" s="195"/>
      <c r="M141" s="196"/>
      <c r="N141" s="197"/>
      <c r="O141" s="197"/>
      <c r="P141" s="197"/>
      <c r="Q141" s="197"/>
      <c r="R141" s="197"/>
      <c r="S141" s="197"/>
      <c r="T141" s="198"/>
      <c r="AT141" s="199" t="s">
        <v>202</v>
      </c>
      <c r="AU141" s="199" t="s">
        <v>88</v>
      </c>
      <c r="AV141" s="13" t="s">
        <v>86</v>
      </c>
      <c r="AW141" s="13" t="s">
        <v>37</v>
      </c>
      <c r="AX141" s="13" t="s">
        <v>78</v>
      </c>
      <c r="AY141" s="199" t="s">
        <v>193</v>
      </c>
    </row>
    <row r="142" spans="1:65" s="13" customFormat="1" ht="11.25">
      <c r="B142" s="189"/>
      <c r="C142" s="190"/>
      <c r="D142" s="191" t="s">
        <v>202</v>
      </c>
      <c r="E142" s="192" t="s">
        <v>19</v>
      </c>
      <c r="F142" s="193" t="s">
        <v>240</v>
      </c>
      <c r="G142" s="190"/>
      <c r="H142" s="192" t="s">
        <v>19</v>
      </c>
      <c r="I142" s="194"/>
      <c r="J142" s="190"/>
      <c r="K142" s="190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202</v>
      </c>
      <c r="AU142" s="199" t="s">
        <v>88</v>
      </c>
      <c r="AV142" s="13" t="s">
        <v>86</v>
      </c>
      <c r="AW142" s="13" t="s">
        <v>37</v>
      </c>
      <c r="AX142" s="13" t="s">
        <v>78</v>
      </c>
      <c r="AY142" s="199" t="s">
        <v>193</v>
      </c>
    </row>
    <row r="143" spans="1:65" s="14" customFormat="1" ht="11.25">
      <c r="B143" s="200"/>
      <c r="C143" s="201"/>
      <c r="D143" s="191" t="s">
        <v>202</v>
      </c>
      <c r="E143" s="202" t="s">
        <v>19</v>
      </c>
      <c r="F143" s="203" t="s">
        <v>241</v>
      </c>
      <c r="G143" s="201"/>
      <c r="H143" s="204">
        <v>52.6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202</v>
      </c>
      <c r="AU143" s="210" t="s">
        <v>88</v>
      </c>
      <c r="AV143" s="14" t="s">
        <v>88</v>
      </c>
      <c r="AW143" s="14" t="s">
        <v>37</v>
      </c>
      <c r="AX143" s="14" t="s">
        <v>78</v>
      </c>
      <c r="AY143" s="210" t="s">
        <v>193</v>
      </c>
    </row>
    <row r="144" spans="1:65" s="15" customFormat="1" ht="11.25">
      <c r="B144" s="211"/>
      <c r="C144" s="212"/>
      <c r="D144" s="191" t="s">
        <v>202</v>
      </c>
      <c r="E144" s="213" t="s">
        <v>19</v>
      </c>
      <c r="F144" s="214" t="s">
        <v>207</v>
      </c>
      <c r="G144" s="212"/>
      <c r="H144" s="215">
        <v>52.6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202</v>
      </c>
      <c r="AU144" s="221" t="s">
        <v>88</v>
      </c>
      <c r="AV144" s="15" t="s">
        <v>200</v>
      </c>
      <c r="AW144" s="15" t="s">
        <v>37</v>
      </c>
      <c r="AX144" s="15" t="s">
        <v>86</v>
      </c>
      <c r="AY144" s="221" t="s">
        <v>193</v>
      </c>
    </row>
    <row r="145" spans="1:65" s="2" customFormat="1" ht="55.5" customHeight="1">
      <c r="A145" s="36"/>
      <c r="B145" s="37"/>
      <c r="C145" s="176" t="s">
        <v>242</v>
      </c>
      <c r="D145" s="176" t="s">
        <v>196</v>
      </c>
      <c r="E145" s="177" t="s">
        <v>243</v>
      </c>
      <c r="F145" s="178" t="s">
        <v>244</v>
      </c>
      <c r="G145" s="179" t="s">
        <v>97</v>
      </c>
      <c r="H145" s="180">
        <v>26.3</v>
      </c>
      <c r="I145" s="181"/>
      <c r="J145" s="182">
        <f>ROUND(I145*H145,2)</f>
        <v>0</v>
      </c>
      <c r="K145" s="178" t="s">
        <v>19</v>
      </c>
      <c r="L145" s="41"/>
      <c r="M145" s="183" t="s">
        <v>19</v>
      </c>
      <c r="N145" s="184" t="s">
        <v>49</v>
      </c>
      <c r="O145" s="66"/>
      <c r="P145" s="185">
        <f>O145*H145</f>
        <v>0</v>
      </c>
      <c r="Q145" s="185">
        <v>1.6199999999999999E-2</v>
      </c>
      <c r="R145" s="185">
        <f>Q145*H145</f>
        <v>0.42605999999999999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200</v>
      </c>
      <c r="AT145" s="187" t="s">
        <v>196</v>
      </c>
      <c r="AU145" s="187" t="s">
        <v>88</v>
      </c>
      <c r="AY145" s="19" t="s">
        <v>193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86</v>
      </c>
      <c r="BK145" s="188">
        <f>ROUND(I145*H145,2)</f>
        <v>0</v>
      </c>
      <c r="BL145" s="19" t="s">
        <v>200</v>
      </c>
      <c r="BM145" s="187" t="s">
        <v>245</v>
      </c>
    </row>
    <row r="146" spans="1:65" s="13" customFormat="1" ht="11.25">
      <c r="B146" s="189"/>
      <c r="C146" s="190"/>
      <c r="D146" s="191" t="s">
        <v>202</v>
      </c>
      <c r="E146" s="192" t="s">
        <v>19</v>
      </c>
      <c r="F146" s="193" t="s">
        <v>203</v>
      </c>
      <c r="G146" s="190"/>
      <c r="H146" s="192" t="s">
        <v>19</v>
      </c>
      <c r="I146" s="194"/>
      <c r="J146" s="190"/>
      <c r="K146" s="190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202</v>
      </c>
      <c r="AU146" s="199" t="s">
        <v>88</v>
      </c>
      <c r="AV146" s="13" t="s">
        <v>86</v>
      </c>
      <c r="AW146" s="13" t="s">
        <v>37</v>
      </c>
      <c r="AX146" s="13" t="s">
        <v>78</v>
      </c>
      <c r="AY146" s="199" t="s">
        <v>193</v>
      </c>
    </row>
    <row r="147" spans="1:65" s="13" customFormat="1" ht="11.25">
      <c r="B147" s="189"/>
      <c r="C147" s="190"/>
      <c r="D147" s="191" t="s">
        <v>202</v>
      </c>
      <c r="E147" s="192" t="s">
        <v>19</v>
      </c>
      <c r="F147" s="193" t="s">
        <v>204</v>
      </c>
      <c r="G147" s="190"/>
      <c r="H147" s="192" t="s">
        <v>19</v>
      </c>
      <c r="I147" s="194"/>
      <c r="J147" s="190"/>
      <c r="K147" s="190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202</v>
      </c>
      <c r="AU147" s="199" t="s">
        <v>88</v>
      </c>
      <c r="AV147" s="13" t="s">
        <v>86</v>
      </c>
      <c r="AW147" s="13" t="s">
        <v>37</v>
      </c>
      <c r="AX147" s="13" t="s">
        <v>78</v>
      </c>
      <c r="AY147" s="199" t="s">
        <v>193</v>
      </c>
    </row>
    <row r="148" spans="1:65" s="14" customFormat="1" ht="11.25">
      <c r="B148" s="200"/>
      <c r="C148" s="201"/>
      <c r="D148" s="191" t="s">
        <v>202</v>
      </c>
      <c r="E148" s="202" t="s">
        <v>19</v>
      </c>
      <c r="F148" s="203" t="s">
        <v>137</v>
      </c>
      <c r="G148" s="201"/>
      <c r="H148" s="204">
        <v>26.3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202</v>
      </c>
      <c r="AU148" s="210" t="s">
        <v>88</v>
      </c>
      <c r="AV148" s="14" t="s">
        <v>88</v>
      </c>
      <c r="AW148" s="14" t="s">
        <v>37</v>
      </c>
      <c r="AX148" s="14" t="s">
        <v>78</v>
      </c>
      <c r="AY148" s="210" t="s">
        <v>193</v>
      </c>
    </row>
    <row r="149" spans="1:65" s="15" customFormat="1" ht="11.25">
      <c r="B149" s="211"/>
      <c r="C149" s="212"/>
      <c r="D149" s="191" t="s">
        <v>202</v>
      </c>
      <c r="E149" s="213" t="s">
        <v>19</v>
      </c>
      <c r="F149" s="214" t="s">
        <v>207</v>
      </c>
      <c r="G149" s="212"/>
      <c r="H149" s="215">
        <v>26.3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202</v>
      </c>
      <c r="AU149" s="221" t="s">
        <v>88</v>
      </c>
      <c r="AV149" s="15" t="s">
        <v>200</v>
      </c>
      <c r="AW149" s="15" t="s">
        <v>37</v>
      </c>
      <c r="AX149" s="15" t="s">
        <v>86</v>
      </c>
      <c r="AY149" s="221" t="s">
        <v>193</v>
      </c>
    </row>
    <row r="150" spans="1:65" s="2" customFormat="1" ht="44.25" customHeight="1">
      <c r="A150" s="36"/>
      <c r="B150" s="37"/>
      <c r="C150" s="176" t="s">
        <v>246</v>
      </c>
      <c r="D150" s="176" t="s">
        <v>196</v>
      </c>
      <c r="E150" s="177" t="s">
        <v>247</v>
      </c>
      <c r="F150" s="178" t="s">
        <v>248</v>
      </c>
      <c r="G150" s="179" t="s">
        <v>97</v>
      </c>
      <c r="H150" s="180">
        <v>162.1</v>
      </c>
      <c r="I150" s="181"/>
      <c r="J150" s="182">
        <f>ROUND(I150*H150,2)</f>
        <v>0</v>
      </c>
      <c r="K150" s="178" t="s">
        <v>19</v>
      </c>
      <c r="L150" s="41"/>
      <c r="M150" s="183" t="s">
        <v>19</v>
      </c>
      <c r="N150" s="184" t="s">
        <v>49</v>
      </c>
      <c r="O150" s="66"/>
      <c r="P150" s="185">
        <f>O150*H150</f>
        <v>0</v>
      </c>
      <c r="Q150" s="185">
        <v>6.7200000000000003E-3</v>
      </c>
      <c r="R150" s="185">
        <f>Q150*H150</f>
        <v>1.0893120000000001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200</v>
      </c>
      <c r="AT150" s="187" t="s">
        <v>196</v>
      </c>
      <c r="AU150" s="187" t="s">
        <v>88</v>
      </c>
      <c r="AY150" s="19" t="s">
        <v>193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86</v>
      </c>
      <c r="BK150" s="188">
        <f>ROUND(I150*H150,2)</f>
        <v>0</v>
      </c>
      <c r="BL150" s="19" t="s">
        <v>200</v>
      </c>
      <c r="BM150" s="187" t="s">
        <v>249</v>
      </c>
    </row>
    <row r="151" spans="1:65" s="14" customFormat="1" ht="11.25">
      <c r="B151" s="200"/>
      <c r="C151" s="201"/>
      <c r="D151" s="191" t="s">
        <v>202</v>
      </c>
      <c r="E151" s="202" t="s">
        <v>19</v>
      </c>
      <c r="F151" s="203" t="s">
        <v>140</v>
      </c>
      <c r="G151" s="201"/>
      <c r="H151" s="204">
        <v>162.1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202</v>
      </c>
      <c r="AU151" s="210" t="s">
        <v>88</v>
      </c>
      <c r="AV151" s="14" t="s">
        <v>88</v>
      </c>
      <c r="AW151" s="14" t="s">
        <v>37</v>
      </c>
      <c r="AX151" s="14" t="s">
        <v>78</v>
      </c>
      <c r="AY151" s="210" t="s">
        <v>193</v>
      </c>
    </row>
    <row r="152" spans="1:65" s="15" customFormat="1" ht="11.25">
      <c r="B152" s="211"/>
      <c r="C152" s="212"/>
      <c r="D152" s="191" t="s">
        <v>202</v>
      </c>
      <c r="E152" s="213" t="s">
        <v>19</v>
      </c>
      <c r="F152" s="214" t="s">
        <v>207</v>
      </c>
      <c r="G152" s="212"/>
      <c r="H152" s="215">
        <v>162.1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202</v>
      </c>
      <c r="AU152" s="221" t="s">
        <v>88</v>
      </c>
      <c r="AV152" s="15" t="s">
        <v>200</v>
      </c>
      <c r="AW152" s="15" t="s">
        <v>37</v>
      </c>
      <c r="AX152" s="15" t="s">
        <v>86</v>
      </c>
      <c r="AY152" s="221" t="s">
        <v>193</v>
      </c>
    </row>
    <row r="153" spans="1:65" s="2" customFormat="1" ht="49.15" customHeight="1">
      <c r="A153" s="36"/>
      <c r="B153" s="37"/>
      <c r="C153" s="176" t="s">
        <v>250</v>
      </c>
      <c r="D153" s="176" t="s">
        <v>196</v>
      </c>
      <c r="E153" s="177" t="s">
        <v>251</v>
      </c>
      <c r="F153" s="178" t="s">
        <v>252</v>
      </c>
      <c r="G153" s="179" t="s">
        <v>97</v>
      </c>
      <c r="H153" s="180">
        <v>89.25</v>
      </c>
      <c r="I153" s="181"/>
      <c r="J153" s="182">
        <f>ROUND(I153*H153,2)</f>
        <v>0</v>
      </c>
      <c r="K153" s="178" t="s">
        <v>19</v>
      </c>
      <c r="L153" s="41"/>
      <c r="M153" s="183" t="s">
        <v>19</v>
      </c>
      <c r="N153" s="184" t="s">
        <v>49</v>
      </c>
      <c r="O153" s="66"/>
      <c r="P153" s="185">
        <f>O153*H153</f>
        <v>0</v>
      </c>
      <c r="Q153" s="185">
        <v>1.3050000000000001E-2</v>
      </c>
      <c r="R153" s="185">
        <f>Q153*H153</f>
        <v>1.1647125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200</v>
      </c>
      <c r="AT153" s="187" t="s">
        <v>196</v>
      </c>
      <c r="AU153" s="187" t="s">
        <v>88</v>
      </c>
      <c r="AY153" s="19" t="s">
        <v>193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86</v>
      </c>
      <c r="BK153" s="188">
        <f>ROUND(I153*H153,2)</f>
        <v>0</v>
      </c>
      <c r="BL153" s="19" t="s">
        <v>200</v>
      </c>
      <c r="BM153" s="187" t="s">
        <v>253</v>
      </c>
    </row>
    <row r="154" spans="1:65" s="14" customFormat="1" ht="11.25">
      <c r="B154" s="200"/>
      <c r="C154" s="201"/>
      <c r="D154" s="191" t="s">
        <v>202</v>
      </c>
      <c r="E154" s="202" t="s">
        <v>19</v>
      </c>
      <c r="F154" s="203" t="s">
        <v>146</v>
      </c>
      <c r="G154" s="201"/>
      <c r="H154" s="204">
        <v>74.900000000000006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202</v>
      </c>
      <c r="AU154" s="210" t="s">
        <v>88</v>
      </c>
      <c r="AV154" s="14" t="s">
        <v>88</v>
      </c>
      <c r="AW154" s="14" t="s">
        <v>37</v>
      </c>
      <c r="AX154" s="14" t="s">
        <v>78</v>
      </c>
      <c r="AY154" s="210" t="s">
        <v>193</v>
      </c>
    </row>
    <row r="155" spans="1:65" s="14" customFormat="1" ht="11.25">
      <c r="B155" s="200"/>
      <c r="C155" s="201"/>
      <c r="D155" s="191" t="s">
        <v>202</v>
      </c>
      <c r="E155" s="202" t="s">
        <v>19</v>
      </c>
      <c r="F155" s="203" t="s">
        <v>149</v>
      </c>
      <c r="G155" s="201"/>
      <c r="H155" s="204">
        <v>14.35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202</v>
      </c>
      <c r="AU155" s="210" t="s">
        <v>88</v>
      </c>
      <c r="AV155" s="14" t="s">
        <v>88</v>
      </c>
      <c r="AW155" s="14" t="s">
        <v>37</v>
      </c>
      <c r="AX155" s="14" t="s">
        <v>78</v>
      </c>
      <c r="AY155" s="210" t="s">
        <v>193</v>
      </c>
    </row>
    <row r="156" spans="1:65" s="15" customFormat="1" ht="11.25">
      <c r="B156" s="211"/>
      <c r="C156" s="212"/>
      <c r="D156" s="191" t="s">
        <v>202</v>
      </c>
      <c r="E156" s="213" t="s">
        <v>19</v>
      </c>
      <c r="F156" s="214" t="s">
        <v>207</v>
      </c>
      <c r="G156" s="212"/>
      <c r="H156" s="215">
        <v>89.25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202</v>
      </c>
      <c r="AU156" s="221" t="s">
        <v>88</v>
      </c>
      <c r="AV156" s="15" t="s">
        <v>200</v>
      </c>
      <c r="AW156" s="15" t="s">
        <v>37</v>
      </c>
      <c r="AX156" s="15" t="s">
        <v>86</v>
      </c>
      <c r="AY156" s="221" t="s">
        <v>193</v>
      </c>
    </row>
    <row r="157" spans="1:65" s="2" customFormat="1" ht="44.25" customHeight="1">
      <c r="A157" s="36"/>
      <c r="B157" s="37"/>
      <c r="C157" s="176" t="s">
        <v>254</v>
      </c>
      <c r="D157" s="176" t="s">
        <v>196</v>
      </c>
      <c r="E157" s="177" t="s">
        <v>255</v>
      </c>
      <c r="F157" s="178" t="s">
        <v>256</v>
      </c>
      <c r="G157" s="179" t="s">
        <v>97</v>
      </c>
      <c r="H157" s="180">
        <v>463.85</v>
      </c>
      <c r="I157" s="181"/>
      <c r="J157" s="182">
        <f>ROUND(I157*H157,2)</f>
        <v>0</v>
      </c>
      <c r="K157" s="178" t="s">
        <v>19</v>
      </c>
      <c r="L157" s="41"/>
      <c r="M157" s="183" t="s">
        <v>19</v>
      </c>
      <c r="N157" s="184" t="s">
        <v>49</v>
      </c>
      <c r="O157" s="66"/>
      <c r="P157" s="185">
        <f>O157*H157</f>
        <v>0</v>
      </c>
      <c r="Q157" s="185">
        <v>7.45E-3</v>
      </c>
      <c r="R157" s="185">
        <f>Q157*H157</f>
        <v>3.4556825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200</v>
      </c>
      <c r="AT157" s="187" t="s">
        <v>196</v>
      </c>
      <c r="AU157" s="187" t="s">
        <v>88</v>
      </c>
      <c r="AY157" s="19" t="s">
        <v>193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9" t="s">
        <v>86</v>
      </c>
      <c r="BK157" s="188">
        <f>ROUND(I157*H157,2)</f>
        <v>0</v>
      </c>
      <c r="BL157" s="19" t="s">
        <v>200</v>
      </c>
      <c r="BM157" s="187" t="s">
        <v>257</v>
      </c>
    </row>
    <row r="158" spans="1:65" s="14" customFormat="1" ht="11.25">
      <c r="B158" s="200"/>
      <c r="C158" s="201"/>
      <c r="D158" s="191" t="s">
        <v>202</v>
      </c>
      <c r="E158" s="202" t="s">
        <v>19</v>
      </c>
      <c r="F158" s="203" t="s">
        <v>143</v>
      </c>
      <c r="G158" s="201"/>
      <c r="H158" s="204">
        <v>463.85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202</v>
      </c>
      <c r="AU158" s="210" t="s">
        <v>88</v>
      </c>
      <c r="AV158" s="14" t="s">
        <v>88</v>
      </c>
      <c r="AW158" s="14" t="s">
        <v>37</v>
      </c>
      <c r="AX158" s="14" t="s">
        <v>78</v>
      </c>
      <c r="AY158" s="210" t="s">
        <v>193</v>
      </c>
    </row>
    <row r="159" spans="1:65" s="15" customFormat="1" ht="11.25">
      <c r="B159" s="211"/>
      <c r="C159" s="212"/>
      <c r="D159" s="191" t="s">
        <v>202</v>
      </c>
      <c r="E159" s="213" t="s">
        <v>19</v>
      </c>
      <c r="F159" s="214" t="s">
        <v>207</v>
      </c>
      <c r="G159" s="212"/>
      <c r="H159" s="215">
        <v>463.85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202</v>
      </c>
      <c r="AU159" s="221" t="s">
        <v>88</v>
      </c>
      <c r="AV159" s="15" t="s">
        <v>200</v>
      </c>
      <c r="AW159" s="15" t="s">
        <v>37</v>
      </c>
      <c r="AX159" s="15" t="s">
        <v>86</v>
      </c>
      <c r="AY159" s="221" t="s">
        <v>193</v>
      </c>
    </row>
    <row r="160" spans="1:65" s="2" customFormat="1" ht="49.15" customHeight="1">
      <c r="A160" s="36"/>
      <c r="B160" s="37"/>
      <c r="C160" s="176" t="s">
        <v>258</v>
      </c>
      <c r="D160" s="176" t="s">
        <v>196</v>
      </c>
      <c r="E160" s="177" t="s">
        <v>259</v>
      </c>
      <c r="F160" s="178" t="s">
        <v>260</v>
      </c>
      <c r="G160" s="179" t="s">
        <v>97</v>
      </c>
      <c r="H160" s="180">
        <v>34.44</v>
      </c>
      <c r="I160" s="181"/>
      <c r="J160" s="182">
        <f>ROUND(I160*H160,2)</f>
        <v>0</v>
      </c>
      <c r="K160" s="178" t="s">
        <v>19</v>
      </c>
      <c r="L160" s="41"/>
      <c r="M160" s="183" t="s">
        <v>19</v>
      </c>
      <c r="N160" s="184" t="s">
        <v>49</v>
      </c>
      <c r="O160" s="66"/>
      <c r="P160" s="185">
        <f>O160*H160</f>
        <v>0</v>
      </c>
      <c r="Q160" s="185">
        <v>4.1779999999999998E-2</v>
      </c>
      <c r="R160" s="185">
        <f>Q160*H160</f>
        <v>1.4389031999999997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200</v>
      </c>
      <c r="AT160" s="187" t="s">
        <v>196</v>
      </c>
      <c r="AU160" s="187" t="s">
        <v>88</v>
      </c>
      <c r="AY160" s="19" t="s">
        <v>193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86</v>
      </c>
      <c r="BK160" s="188">
        <f>ROUND(I160*H160,2)</f>
        <v>0</v>
      </c>
      <c r="BL160" s="19" t="s">
        <v>200</v>
      </c>
      <c r="BM160" s="187" t="s">
        <v>261</v>
      </c>
    </row>
    <row r="161" spans="1:65" s="13" customFormat="1" ht="11.25">
      <c r="B161" s="189"/>
      <c r="C161" s="190"/>
      <c r="D161" s="191" t="s">
        <v>202</v>
      </c>
      <c r="E161" s="192" t="s">
        <v>19</v>
      </c>
      <c r="F161" s="193" t="s">
        <v>203</v>
      </c>
      <c r="G161" s="190"/>
      <c r="H161" s="192" t="s">
        <v>19</v>
      </c>
      <c r="I161" s="194"/>
      <c r="J161" s="190"/>
      <c r="K161" s="190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202</v>
      </c>
      <c r="AU161" s="199" t="s">
        <v>88</v>
      </c>
      <c r="AV161" s="13" t="s">
        <v>86</v>
      </c>
      <c r="AW161" s="13" t="s">
        <v>37</v>
      </c>
      <c r="AX161" s="13" t="s">
        <v>78</v>
      </c>
      <c r="AY161" s="199" t="s">
        <v>193</v>
      </c>
    </row>
    <row r="162" spans="1:65" s="13" customFormat="1" ht="11.25">
      <c r="B162" s="189"/>
      <c r="C162" s="190"/>
      <c r="D162" s="191" t="s">
        <v>202</v>
      </c>
      <c r="E162" s="192" t="s">
        <v>19</v>
      </c>
      <c r="F162" s="193" t="s">
        <v>262</v>
      </c>
      <c r="G162" s="190"/>
      <c r="H162" s="192" t="s">
        <v>19</v>
      </c>
      <c r="I162" s="194"/>
      <c r="J162" s="190"/>
      <c r="K162" s="190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202</v>
      </c>
      <c r="AU162" s="199" t="s">
        <v>88</v>
      </c>
      <c r="AV162" s="13" t="s">
        <v>86</v>
      </c>
      <c r="AW162" s="13" t="s">
        <v>37</v>
      </c>
      <c r="AX162" s="13" t="s">
        <v>78</v>
      </c>
      <c r="AY162" s="199" t="s">
        <v>193</v>
      </c>
    </row>
    <row r="163" spans="1:65" s="13" customFormat="1" ht="11.25">
      <c r="B163" s="189"/>
      <c r="C163" s="190"/>
      <c r="D163" s="191" t="s">
        <v>202</v>
      </c>
      <c r="E163" s="192" t="s">
        <v>19</v>
      </c>
      <c r="F163" s="193" t="s">
        <v>240</v>
      </c>
      <c r="G163" s="190"/>
      <c r="H163" s="192" t="s">
        <v>19</v>
      </c>
      <c r="I163" s="194"/>
      <c r="J163" s="190"/>
      <c r="K163" s="190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202</v>
      </c>
      <c r="AU163" s="199" t="s">
        <v>88</v>
      </c>
      <c r="AV163" s="13" t="s">
        <v>86</v>
      </c>
      <c r="AW163" s="13" t="s">
        <v>37</v>
      </c>
      <c r="AX163" s="13" t="s">
        <v>78</v>
      </c>
      <c r="AY163" s="199" t="s">
        <v>193</v>
      </c>
    </row>
    <row r="164" spans="1:65" s="13" customFormat="1" ht="11.25">
      <c r="B164" s="189"/>
      <c r="C164" s="190"/>
      <c r="D164" s="191" t="s">
        <v>202</v>
      </c>
      <c r="E164" s="192" t="s">
        <v>19</v>
      </c>
      <c r="F164" s="193" t="s">
        <v>263</v>
      </c>
      <c r="G164" s="190"/>
      <c r="H164" s="192" t="s">
        <v>19</v>
      </c>
      <c r="I164" s="194"/>
      <c r="J164" s="190"/>
      <c r="K164" s="190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202</v>
      </c>
      <c r="AU164" s="199" t="s">
        <v>88</v>
      </c>
      <c r="AV164" s="13" t="s">
        <v>86</v>
      </c>
      <c r="AW164" s="13" t="s">
        <v>37</v>
      </c>
      <c r="AX164" s="13" t="s">
        <v>78</v>
      </c>
      <c r="AY164" s="199" t="s">
        <v>193</v>
      </c>
    </row>
    <row r="165" spans="1:65" s="14" customFormat="1" ht="11.25">
      <c r="B165" s="200"/>
      <c r="C165" s="201"/>
      <c r="D165" s="191" t="s">
        <v>202</v>
      </c>
      <c r="E165" s="202" t="s">
        <v>19</v>
      </c>
      <c r="F165" s="203" t="s">
        <v>264</v>
      </c>
      <c r="G165" s="201"/>
      <c r="H165" s="204">
        <v>34.44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202</v>
      </c>
      <c r="AU165" s="210" t="s">
        <v>88</v>
      </c>
      <c r="AV165" s="14" t="s">
        <v>88</v>
      </c>
      <c r="AW165" s="14" t="s">
        <v>37</v>
      </c>
      <c r="AX165" s="14" t="s">
        <v>78</v>
      </c>
      <c r="AY165" s="210" t="s">
        <v>193</v>
      </c>
    </row>
    <row r="166" spans="1:65" s="15" customFormat="1" ht="11.25">
      <c r="B166" s="211"/>
      <c r="C166" s="212"/>
      <c r="D166" s="191" t="s">
        <v>202</v>
      </c>
      <c r="E166" s="213" t="s">
        <v>19</v>
      </c>
      <c r="F166" s="214" t="s">
        <v>207</v>
      </c>
      <c r="G166" s="212"/>
      <c r="H166" s="215">
        <v>34.44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202</v>
      </c>
      <c r="AU166" s="221" t="s">
        <v>88</v>
      </c>
      <c r="AV166" s="15" t="s">
        <v>200</v>
      </c>
      <c r="AW166" s="15" t="s">
        <v>37</v>
      </c>
      <c r="AX166" s="15" t="s">
        <v>86</v>
      </c>
      <c r="AY166" s="221" t="s">
        <v>193</v>
      </c>
    </row>
    <row r="167" spans="1:65" s="2" customFormat="1" ht="33" customHeight="1">
      <c r="A167" s="36"/>
      <c r="B167" s="37"/>
      <c r="C167" s="176" t="s">
        <v>265</v>
      </c>
      <c r="D167" s="176" t="s">
        <v>196</v>
      </c>
      <c r="E167" s="177" t="s">
        <v>266</v>
      </c>
      <c r="F167" s="178" t="s">
        <v>267</v>
      </c>
      <c r="G167" s="179" t="s">
        <v>97</v>
      </c>
      <c r="H167" s="180">
        <v>26.3</v>
      </c>
      <c r="I167" s="181"/>
      <c r="J167" s="182">
        <f>ROUND(I167*H167,2)</f>
        <v>0</v>
      </c>
      <c r="K167" s="178" t="s">
        <v>19</v>
      </c>
      <c r="L167" s="41"/>
      <c r="M167" s="183" t="s">
        <v>19</v>
      </c>
      <c r="N167" s="184" t="s">
        <v>49</v>
      </c>
      <c r="O167" s="66"/>
      <c r="P167" s="185">
        <f>O167*H167</f>
        <v>0</v>
      </c>
      <c r="Q167" s="185">
        <v>4.0000000000000001E-3</v>
      </c>
      <c r="R167" s="185">
        <f>Q167*H167</f>
        <v>0.1052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200</v>
      </c>
      <c r="AT167" s="187" t="s">
        <v>196</v>
      </c>
      <c r="AU167" s="187" t="s">
        <v>88</v>
      </c>
      <c r="AY167" s="19" t="s">
        <v>193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9" t="s">
        <v>86</v>
      </c>
      <c r="BK167" s="188">
        <f>ROUND(I167*H167,2)</f>
        <v>0</v>
      </c>
      <c r="BL167" s="19" t="s">
        <v>200</v>
      </c>
      <c r="BM167" s="187" t="s">
        <v>268</v>
      </c>
    </row>
    <row r="168" spans="1:65" s="13" customFormat="1" ht="11.25">
      <c r="B168" s="189"/>
      <c r="C168" s="190"/>
      <c r="D168" s="191" t="s">
        <v>202</v>
      </c>
      <c r="E168" s="192" t="s">
        <v>19</v>
      </c>
      <c r="F168" s="193" t="s">
        <v>203</v>
      </c>
      <c r="G168" s="190"/>
      <c r="H168" s="192" t="s">
        <v>19</v>
      </c>
      <c r="I168" s="194"/>
      <c r="J168" s="190"/>
      <c r="K168" s="190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202</v>
      </c>
      <c r="AU168" s="199" t="s">
        <v>88</v>
      </c>
      <c r="AV168" s="13" t="s">
        <v>86</v>
      </c>
      <c r="AW168" s="13" t="s">
        <v>37</v>
      </c>
      <c r="AX168" s="13" t="s">
        <v>78</v>
      </c>
      <c r="AY168" s="199" t="s">
        <v>193</v>
      </c>
    </row>
    <row r="169" spans="1:65" s="13" customFormat="1" ht="11.25">
      <c r="B169" s="189"/>
      <c r="C169" s="190"/>
      <c r="D169" s="191" t="s">
        <v>202</v>
      </c>
      <c r="E169" s="192" t="s">
        <v>19</v>
      </c>
      <c r="F169" s="193" t="s">
        <v>204</v>
      </c>
      <c r="G169" s="190"/>
      <c r="H169" s="192" t="s">
        <v>19</v>
      </c>
      <c r="I169" s="194"/>
      <c r="J169" s="190"/>
      <c r="K169" s="190"/>
      <c r="L169" s="195"/>
      <c r="M169" s="196"/>
      <c r="N169" s="197"/>
      <c r="O169" s="197"/>
      <c r="P169" s="197"/>
      <c r="Q169" s="197"/>
      <c r="R169" s="197"/>
      <c r="S169" s="197"/>
      <c r="T169" s="198"/>
      <c r="AT169" s="199" t="s">
        <v>202</v>
      </c>
      <c r="AU169" s="199" t="s">
        <v>88</v>
      </c>
      <c r="AV169" s="13" t="s">
        <v>86</v>
      </c>
      <c r="AW169" s="13" t="s">
        <v>37</v>
      </c>
      <c r="AX169" s="13" t="s">
        <v>78</v>
      </c>
      <c r="AY169" s="199" t="s">
        <v>193</v>
      </c>
    </row>
    <row r="170" spans="1:65" s="14" customFormat="1" ht="11.25">
      <c r="B170" s="200"/>
      <c r="C170" s="201"/>
      <c r="D170" s="191" t="s">
        <v>202</v>
      </c>
      <c r="E170" s="202" t="s">
        <v>19</v>
      </c>
      <c r="F170" s="203" t="s">
        <v>137</v>
      </c>
      <c r="G170" s="201"/>
      <c r="H170" s="204">
        <v>26.3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202</v>
      </c>
      <c r="AU170" s="210" t="s">
        <v>88</v>
      </c>
      <c r="AV170" s="14" t="s">
        <v>88</v>
      </c>
      <c r="AW170" s="14" t="s">
        <v>37</v>
      </c>
      <c r="AX170" s="14" t="s">
        <v>78</v>
      </c>
      <c r="AY170" s="210" t="s">
        <v>193</v>
      </c>
    </row>
    <row r="171" spans="1:65" s="15" customFormat="1" ht="11.25">
      <c r="B171" s="211"/>
      <c r="C171" s="212"/>
      <c r="D171" s="191" t="s">
        <v>202</v>
      </c>
      <c r="E171" s="213" t="s">
        <v>19</v>
      </c>
      <c r="F171" s="214" t="s">
        <v>207</v>
      </c>
      <c r="G171" s="212"/>
      <c r="H171" s="215">
        <v>26.3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202</v>
      </c>
      <c r="AU171" s="221" t="s">
        <v>88</v>
      </c>
      <c r="AV171" s="15" t="s">
        <v>200</v>
      </c>
      <c r="AW171" s="15" t="s">
        <v>37</v>
      </c>
      <c r="AX171" s="15" t="s">
        <v>86</v>
      </c>
      <c r="AY171" s="221" t="s">
        <v>193</v>
      </c>
    </row>
    <row r="172" spans="1:65" s="2" customFormat="1" ht="37.9" customHeight="1">
      <c r="A172" s="36"/>
      <c r="B172" s="37"/>
      <c r="C172" s="176" t="s">
        <v>269</v>
      </c>
      <c r="D172" s="176" t="s">
        <v>196</v>
      </c>
      <c r="E172" s="177" t="s">
        <v>270</v>
      </c>
      <c r="F172" s="178" t="s">
        <v>271</v>
      </c>
      <c r="G172" s="179" t="s">
        <v>97</v>
      </c>
      <c r="H172" s="180">
        <v>23.954999999999998</v>
      </c>
      <c r="I172" s="181"/>
      <c r="J172" s="182">
        <f>ROUND(I172*H172,2)</f>
        <v>0</v>
      </c>
      <c r="K172" s="178" t="s">
        <v>212</v>
      </c>
      <c r="L172" s="41"/>
      <c r="M172" s="183" t="s">
        <v>19</v>
      </c>
      <c r="N172" s="184" t="s">
        <v>49</v>
      </c>
      <c r="O172" s="66"/>
      <c r="P172" s="185">
        <f>O172*H172</f>
        <v>0</v>
      </c>
      <c r="Q172" s="185">
        <v>2.3099999999999999E-2</v>
      </c>
      <c r="R172" s="185">
        <f>Q172*H172</f>
        <v>0.55336049999999992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200</v>
      </c>
      <c r="AT172" s="187" t="s">
        <v>196</v>
      </c>
      <c r="AU172" s="187" t="s">
        <v>88</v>
      </c>
      <c r="AY172" s="19" t="s">
        <v>193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86</v>
      </c>
      <c r="BK172" s="188">
        <f>ROUND(I172*H172,2)</f>
        <v>0</v>
      </c>
      <c r="BL172" s="19" t="s">
        <v>200</v>
      </c>
      <c r="BM172" s="187" t="s">
        <v>272</v>
      </c>
    </row>
    <row r="173" spans="1:65" s="2" customFormat="1" ht="11.25">
      <c r="A173" s="36"/>
      <c r="B173" s="37"/>
      <c r="C173" s="38"/>
      <c r="D173" s="222" t="s">
        <v>214</v>
      </c>
      <c r="E173" s="38"/>
      <c r="F173" s="223" t="s">
        <v>273</v>
      </c>
      <c r="G173" s="38"/>
      <c r="H173" s="38"/>
      <c r="I173" s="224"/>
      <c r="J173" s="38"/>
      <c r="K173" s="38"/>
      <c r="L173" s="41"/>
      <c r="M173" s="225"/>
      <c r="N173" s="226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214</v>
      </c>
      <c r="AU173" s="19" t="s">
        <v>88</v>
      </c>
    </row>
    <row r="174" spans="1:65" s="13" customFormat="1" ht="11.25">
      <c r="B174" s="189"/>
      <c r="C174" s="190"/>
      <c r="D174" s="191" t="s">
        <v>202</v>
      </c>
      <c r="E174" s="192" t="s">
        <v>19</v>
      </c>
      <c r="F174" s="193" t="s">
        <v>203</v>
      </c>
      <c r="G174" s="190"/>
      <c r="H174" s="192" t="s">
        <v>19</v>
      </c>
      <c r="I174" s="194"/>
      <c r="J174" s="190"/>
      <c r="K174" s="190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202</v>
      </c>
      <c r="AU174" s="199" t="s">
        <v>88</v>
      </c>
      <c r="AV174" s="13" t="s">
        <v>86</v>
      </c>
      <c r="AW174" s="13" t="s">
        <v>37</v>
      </c>
      <c r="AX174" s="13" t="s">
        <v>78</v>
      </c>
      <c r="AY174" s="199" t="s">
        <v>193</v>
      </c>
    </row>
    <row r="175" spans="1:65" s="13" customFormat="1" ht="11.25">
      <c r="B175" s="189"/>
      <c r="C175" s="190"/>
      <c r="D175" s="191" t="s">
        <v>202</v>
      </c>
      <c r="E175" s="192" t="s">
        <v>19</v>
      </c>
      <c r="F175" s="193" t="s">
        <v>204</v>
      </c>
      <c r="G175" s="190"/>
      <c r="H175" s="192" t="s">
        <v>19</v>
      </c>
      <c r="I175" s="194"/>
      <c r="J175" s="190"/>
      <c r="K175" s="190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202</v>
      </c>
      <c r="AU175" s="199" t="s">
        <v>88</v>
      </c>
      <c r="AV175" s="13" t="s">
        <v>86</v>
      </c>
      <c r="AW175" s="13" t="s">
        <v>37</v>
      </c>
      <c r="AX175" s="13" t="s">
        <v>78</v>
      </c>
      <c r="AY175" s="199" t="s">
        <v>193</v>
      </c>
    </row>
    <row r="176" spans="1:65" s="13" customFormat="1" ht="11.25">
      <c r="B176" s="189"/>
      <c r="C176" s="190"/>
      <c r="D176" s="191" t="s">
        <v>202</v>
      </c>
      <c r="E176" s="192" t="s">
        <v>19</v>
      </c>
      <c r="F176" s="193" t="s">
        <v>274</v>
      </c>
      <c r="G176" s="190"/>
      <c r="H176" s="192" t="s">
        <v>19</v>
      </c>
      <c r="I176" s="194"/>
      <c r="J176" s="190"/>
      <c r="K176" s="190"/>
      <c r="L176" s="195"/>
      <c r="M176" s="196"/>
      <c r="N176" s="197"/>
      <c r="O176" s="197"/>
      <c r="P176" s="197"/>
      <c r="Q176" s="197"/>
      <c r="R176" s="197"/>
      <c r="S176" s="197"/>
      <c r="T176" s="198"/>
      <c r="AT176" s="199" t="s">
        <v>202</v>
      </c>
      <c r="AU176" s="199" t="s">
        <v>88</v>
      </c>
      <c r="AV176" s="13" t="s">
        <v>86</v>
      </c>
      <c r="AW176" s="13" t="s">
        <v>37</v>
      </c>
      <c r="AX176" s="13" t="s">
        <v>78</v>
      </c>
      <c r="AY176" s="199" t="s">
        <v>193</v>
      </c>
    </row>
    <row r="177" spans="1:65" s="13" customFormat="1" ht="11.25">
      <c r="B177" s="189"/>
      <c r="C177" s="190"/>
      <c r="D177" s="191" t="s">
        <v>202</v>
      </c>
      <c r="E177" s="192" t="s">
        <v>19</v>
      </c>
      <c r="F177" s="193" t="s">
        <v>275</v>
      </c>
      <c r="G177" s="190"/>
      <c r="H177" s="192" t="s">
        <v>19</v>
      </c>
      <c r="I177" s="194"/>
      <c r="J177" s="190"/>
      <c r="K177" s="190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202</v>
      </c>
      <c r="AU177" s="199" t="s">
        <v>88</v>
      </c>
      <c r="AV177" s="13" t="s">
        <v>86</v>
      </c>
      <c r="AW177" s="13" t="s">
        <v>37</v>
      </c>
      <c r="AX177" s="13" t="s">
        <v>78</v>
      </c>
      <c r="AY177" s="199" t="s">
        <v>193</v>
      </c>
    </row>
    <row r="178" spans="1:65" s="13" customFormat="1" ht="11.25">
      <c r="B178" s="189"/>
      <c r="C178" s="190"/>
      <c r="D178" s="191" t="s">
        <v>202</v>
      </c>
      <c r="E178" s="192" t="s">
        <v>19</v>
      </c>
      <c r="F178" s="193" t="s">
        <v>276</v>
      </c>
      <c r="G178" s="190"/>
      <c r="H178" s="192" t="s">
        <v>19</v>
      </c>
      <c r="I178" s="194"/>
      <c r="J178" s="190"/>
      <c r="K178" s="190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202</v>
      </c>
      <c r="AU178" s="199" t="s">
        <v>88</v>
      </c>
      <c r="AV178" s="13" t="s">
        <v>86</v>
      </c>
      <c r="AW178" s="13" t="s">
        <v>37</v>
      </c>
      <c r="AX178" s="13" t="s">
        <v>78</v>
      </c>
      <c r="AY178" s="199" t="s">
        <v>193</v>
      </c>
    </row>
    <row r="179" spans="1:65" s="14" customFormat="1" ht="11.25">
      <c r="B179" s="200"/>
      <c r="C179" s="201"/>
      <c r="D179" s="191" t="s">
        <v>202</v>
      </c>
      <c r="E179" s="202" t="s">
        <v>19</v>
      </c>
      <c r="F179" s="203" t="s">
        <v>277</v>
      </c>
      <c r="G179" s="201"/>
      <c r="H179" s="204">
        <v>5.0620000000000003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202</v>
      </c>
      <c r="AU179" s="210" t="s">
        <v>88</v>
      </c>
      <c r="AV179" s="14" t="s">
        <v>88</v>
      </c>
      <c r="AW179" s="14" t="s">
        <v>37</v>
      </c>
      <c r="AX179" s="14" t="s">
        <v>78</v>
      </c>
      <c r="AY179" s="210" t="s">
        <v>193</v>
      </c>
    </row>
    <row r="180" spans="1:65" s="14" customFormat="1" ht="11.25">
      <c r="B180" s="200"/>
      <c r="C180" s="201"/>
      <c r="D180" s="191" t="s">
        <v>202</v>
      </c>
      <c r="E180" s="202" t="s">
        <v>19</v>
      </c>
      <c r="F180" s="203" t="s">
        <v>278</v>
      </c>
      <c r="G180" s="201"/>
      <c r="H180" s="204">
        <v>3.4649999999999999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202</v>
      </c>
      <c r="AU180" s="210" t="s">
        <v>88</v>
      </c>
      <c r="AV180" s="14" t="s">
        <v>88</v>
      </c>
      <c r="AW180" s="14" t="s">
        <v>37</v>
      </c>
      <c r="AX180" s="14" t="s">
        <v>78</v>
      </c>
      <c r="AY180" s="210" t="s">
        <v>193</v>
      </c>
    </row>
    <row r="181" spans="1:65" s="16" customFormat="1" ht="11.25">
      <c r="B181" s="227"/>
      <c r="C181" s="228"/>
      <c r="D181" s="191" t="s">
        <v>202</v>
      </c>
      <c r="E181" s="229" t="s">
        <v>19</v>
      </c>
      <c r="F181" s="230" t="s">
        <v>230</v>
      </c>
      <c r="G181" s="228"/>
      <c r="H181" s="231">
        <v>8.5269999999999992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202</v>
      </c>
      <c r="AU181" s="237" t="s">
        <v>88</v>
      </c>
      <c r="AV181" s="16" t="s">
        <v>194</v>
      </c>
      <c r="AW181" s="16" t="s">
        <v>37</v>
      </c>
      <c r="AX181" s="16" t="s">
        <v>78</v>
      </c>
      <c r="AY181" s="237" t="s">
        <v>193</v>
      </c>
    </row>
    <row r="182" spans="1:65" s="13" customFormat="1" ht="11.25">
      <c r="B182" s="189"/>
      <c r="C182" s="190"/>
      <c r="D182" s="191" t="s">
        <v>202</v>
      </c>
      <c r="E182" s="192" t="s">
        <v>19</v>
      </c>
      <c r="F182" s="193" t="s">
        <v>279</v>
      </c>
      <c r="G182" s="190"/>
      <c r="H182" s="192" t="s">
        <v>19</v>
      </c>
      <c r="I182" s="194"/>
      <c r="J182" s="190"/>
      <c r="K182" s="190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202</v>
      </c>
      <c r="AU182" s="199" t="s">
        <v>88</v>
      </c>
      <c r="AV182" s="13" t="s">
        <v>86</v>
      </c>
      <c r="AW182" s="13" t="s">
        <v>37</v>
      </c>
      <c r="AX182" s="13" t="s">
        <v>78</v>
      </c>
      <c r="AY182" s="199" t="s">
        <v>193</v>
      </c>
    </row>
    <row r="183" spans="1:65" s="13" customFormat="1" ht="11.25">
      <c r="B183" s="189"/>
      <c r="C183" s="190"/>
      <c r="D183" s="191" t="s">
        <v>202</v>
      </c>
      <c r="E183" s="192" t="s">
        <v>19</v>
      </c>
      <c r="F183" s="193" t="s">
        <v>280</v>
      </c>
      <c r="G183" s="190"/>
      <c r="H183" s="192" t="s">
        <v>19</v>
      </c>
      <c r="I183" s="194"/>
      <c r="J183" s="190"/>
      <c r="K183" s="190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202</v>
      </c>
      <c r="AU183" s="199" t="s">
        <v>88</v>
      </c>
      <c r="AV183" s="13" t="s">
        <v>86</v>
      </c>
      <c r="AW183" s="13" t="s">
        <v>37</v>
      </c>
      <c r="AX183" s="13" t="s">
        <v>78</v>
      </c>
      <c r="AY183" s="199" t="s">
        <v>193</v>
      </c>
    </row>
    <row r="184" spans="1:65" s="14" customFormat="1" ht="11.25">
      <c r="B184" s="200"/>
      <c r="C184" s="201"/>
      <c r="D184" s="191" t="s">
        <v>202</v>
      </c>
      <c r="E184" s="202" t="s">
        <v>19</v>
      </c>
      <c r="F184" s="203" t="s">
        <v>281</v>
      </c>
      <c r="G184" s="201"/>
      <c r="H184" s="204">
        <v>3.0449999999999999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202</v>
      </c>
      <c r="AU184" s="210" t="s">
        <v>88</v>
      </c>
      <c r="AV184" s="14" t="s">
        <v>88</v>
      </c>
      <c r="AW184" s="14" t="s">
        <v>37</v>
      </c>
      <c r="AX184" s="14" t="s">
        <v>78</v>
      </c>
      <c r="AY184" s="210" t="s">
        <v>193</v>
      </c>
    </row>
    <row r="185" spans="1:65" s="14" customFormat="1" ht="11.25">
      <c r="B185" s="200"/>
      <c r="C185" s="201"/>
      <c r="D185" s="191" t="s">
        <v>202</v>
      </c>
      <c r="E185" s="202" t="s">
        <v>19</v>
      </c>
      <c r="F185" s="203" t="s">
        <v>282</v>
      </c>
      <c r="G185" s="201"/>
      <c r="H185" s="204">
        <v>3.92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202</v>
      </c>
      <c r="AU185" s="210" t="s">
        <v>88</v>
      </c>
      <c r="AV185" s="14" t="s">
        <v>88</v>
      </c>
      <c r="AW185" s="14" t="s">
        <v>37</v>
      </c>
      <c r="AX185" s="14" t="s">
        <v>78</v>
      </c>
      <c r="AY185" s="210" t="s">
        <v>193</v>
      </c>
    </row>
    <row r="186" spans="1:65" s="14" customFormat="1" ht="11.25">
      <c r="B186" s="200"/>
      <c r="C186" s="201"/>
      <c r="D186" s="191" t="s">
        <v>202</v>
      </c>
      <c r="E186" s="202" t="s">
        <v>19</v>
      </c>
      <c r="F186" s="203" t="s">
        <v>283</v>
      </c>
      <c r="G186" s="201"/>
      <c r="H186" s="204">
        <v>5.2990000000000004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202</v>
      </c>
      <c r="AU186" s="210" t="s">
        <v>88</v>
      </c>
      <c r="AV186" s="14" t="s">
        <v>88</v>
      </c>
      <c r="AW186" s="14" t="s">
        <v>37</v>
      </c>
      <c r="AX186" s="14" t="s">
        <v>78</v>
      </c>
      <c r="AY186" s="210" t="s">
        <v>193</v>
      </c>
    </row>
    <row r="187" spans="1:65" s="14" customFormat="1" ht="11.25">
      <c r="B187" s="200"/>
      <c r="C187" s="201"/>
      <c r="D187" s="191" t="s">
        <v>202</v>
      </c>
      <c r="E187" s="202" t="s">
        <v>19</v>
      </c>
      <c r="F187" s="203" t="s">
        <v>284</v>
      </c>
      <c r="G187" s="201"/>
      <c r="H187" s="204">
        <v>3.1640000000000001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202</v>
      </c>
      <c r="AU187" s="210" t="s">
        <v>88</v>
      </c>
      <c r="AV187" s="14" t="s">
        <v>88</v>
      </c>
      <c r="AW187" s="14" t="s">
        <v>37</v>
      </c>
      <c r="AX187" s="14" t="s">
        <v>78</v>
      </c>
      <c r="AY187" s="210" t="s">
        <v>193</v>
      </c>
    </row>
    <row r="188" spans="1:65" s="16" customFormat="1" ht="11.25">
      <c r="B188" s="227"/>
      <c r="C188" s="228"/>
      <c r="D188" s="191" t="s">
        <v>202</v>
      </c>
      <c r="E188" s="229" t="s">
        <v>19</v>
      </c>
      <c r="F188" s="230" t="s">
        <v>230</v>
      </c>
      <c r="G188" s="228"/>
      <c r="H188" s="231">
        <v>15.428000000000001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202</v>
      </c>
      <c r="AU188" s="237" t="s">
        <v>88</v>
      </c>
      <c r="AV188" s="16" t="s">
        <v>194</v>
      </c>
      <c r="AW188" s="16" t="s">
        <v>37</v>
      </c>
      <c r="AX188" s="16" t="s">
        <v>78</v>
      </c>
      <c r="AY188" s="237" t="s">
        <v>193</v>
      </c>
    </row>
    <row r="189" spans="1:65" s="15" customFormat="1" ht="11.25">
      <c r="B189" s="211"/>
      <c r="C189" s="212"/>
      <c r="D189" s="191" t="s">
        <v>202</v>
      </c>
      <c r="E189" s="213" t="s">
        <v>19</v>
      </c>
      <c r="F189" s="214" t="s">
        <v>207</v>
      </c>
      <c r="G189" s="212"/>
      <c r="H189" s="215">
        <v>23.954999999999998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202</v>
      </c>
      <c r="AU189" s="221" t="s">
        <v>88</v>
      </c>
      <c r="AV189" s="15" t="s">
        <v>200</v>
      </c>
      <c r="AW189" s="15" t="s">
        <v>37</v>
      </c>
      <c r="AX189" s="15" t="s">
        <v>86</v>
      </c>
      <c r="AY189" s="221" t="s">
        <v>193</v>
      </c>
    </row>
    <row r="190" spans="1:65" s="2" customFormat="1" ht="24.2" customHeight="1">
      <c r="A190" s="36"/>
      <c r="B190" s="37"/>
      <c r="C190" s="176" t="s">
        <v>285</v>
      </c>
      <c r="D190" s="176" t="s">
        <v>196</v>
      </c>
      <c r="E190" s="177" t="s">
        <v>286</v>
      </c>
      <c r="F190" s="178" t="s">
        <v>287</v>
      </c>
      <c r="G190" s="179" t="s">
        <v>97</v>
      </c>
      <c r="H190" s="180">
        <v>6.76</v>
      </c>
      <c r="I190" s="181"/>
      <c r="J190" s="182">
        <f>ROUND(I190*H190,2)</f>
        <v>0</v>
      </c>
      <c r="K190" s="178" t="s">
        <v>19</v>
      </c>
      <c r="L190" s="41"/>
      <c r="M190" s="183" t="s">
        <v>19</v>
      </c>
      <c r="N190" s="184" t="s">
        <v>49</v>
      </c>
      <c r="O190" s="66"/>
      <c r="P190" s="185">
        <f>O190*H190</f>
        <v>0</v>
      </c>
      <c r="Q190" s="185">
        <v>4.2500000000000003E-2</v>
      </c>
      <c r="R190" s="185">
        <f>Q190*H190</f>
        <v>0.2873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200</v>
      </c>
      <c r="AT190" s="187" t="s">
        <v>196</v>
      </c>
      <c r="AU190" s="187" t="s">
        <v>88</v>
      </c>
      <c r="AY190" s="19" t="s">
        <v>193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86</v>
      </c>
      <c r="BK190" s="188">
        <f>ROUND(I190*H190,2)</f>
        <v>0</v>
      </c>
      <c r="BL190" s="19" t="s">
        <v>200</v>
      </c>
      <c r="BM190" s="187" t="s">
        <v>288</v>
      </c>
    </row>
    <row r="191" spans="1:65" s="13" customFormat="1" ht="11.25">
      <c r="B191" s="189"/>
      <c r="C191" s="190"/>
      <c r="D191" s="191" t="s">
        <v>202</v>
      </c>
      <c r="E191" s="192" t="s">
        <v>19</v>
      </c>
      <c r="F191" s="193" t="s">
        <v>289</v>
      </c>
      <c r="G191" s="190"/>
      <c r="H191" s="192" t="s">
        <v>19</v>
      </c>
      <c r="I191" s="194"/>
      <c r="J191" s="190"/>
      <c r="K191" s="190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202</v>
      </c>
      <c r="AU191" s="199" t="s">
        <v>88</v>
      </c>
      <c r="AV191" s="13" t="s">
        <v>86</v>
      </c>
      <c r="AW191" s="13" t="s">
        <v>37</v>
      </c>
      <c r="AX191" s="13" t="s">
        <v>78</v>
      </c>
      <c r="AY191" s="199" t="s">
        <v>193</v>
      </c>
    </row>
    <row r="192" spans="1:65" s="13" customFormat="1" ht="11.25">
      <c r="B192" s="189"/>
      <c r="C192" s="190"/>
      <c r="D192" s="191" t="s">
        <v>202</v>
      </c>
      <c r="E192" s="192" t="s">
        <v>19</v>
      </c>
      <c r="F192" s="193" t="s">
        <v>204</v>
      </c>
      <c r="G192" s="190"/>
      <c r="H192" s="192" t="s">
        <v>19</v>
      </c>
      <c r="I192" s="194"/>
      <c r="J192" s="190"/>
      <c r="K192" s="190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202</v>
      </c>
      <c r="AU192" s="199" t="s">
        <v>88</v>
      </c>
      <c r="AV192" s="13" t="s">
        <v>86</v>
      </c>
      <c r="AW192" s="13" t="s">
        <v>37</v>
      </c>
      <c r="AX192" s="13" t="s">
        <v>78</v>
      </c>
      <c r="AY192" s="199" t="s">
        <v>193</v>
      </c>
    </row>
    <row r="193" spans="1:65" s="13" customFormat="1" ht="11.25">
      <c r="B193" s="189"/>
      <c r="C193" s="190"/>
      <c r="D193" s="191" t="s">
        <v>202</v>
      </c>
      <c r="E193" s="192" t="s">
        <v>19</v>
      </c>
      <c r="F193" s="193" t="s">
        <v>290</v>
      </c>
      <c r="G193" s="190"/>
      <c r="H193" s="192" t="s">
        <v>19</v>
      </c>
      <c r="I193" s="194"/>
      <c r="J193" s="190"/>
      <c r="K193" s="190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202</v>
      </c>
      <c r="AU193" s="199" t="s">
        <v>88</v>
      </c>
      <c r="AV193" s="13" t="s">
        <v>86</v>
      </c>
      <c r="AW193" s="13" t="s">
        <v>37</v>
      </c>
      <c r="AX193" s="13" t="s">
        <v>78</v>
      </c>
      <c r="AY193" s="199" t="s">
        <v>193</v>
      </c>
    </row>
    <row r="194" spans="1:65" s="14" customFormat="1" ht="11.25">
      <c r="B194" s="200"/>
      <c r="C194" s="201"/>
      <c r="D194" s="191" t="s">
        <v>202</v>
      </c>
      <c r="E194" s="202" t="s">
        <v>19</v>
      </c>
      <c r="F194" s="203" t="s">
        <v>291</v>
      </c>
      <c r="G194" s="201"/>
      <c r="H194" s="204">
        <v>6.76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202</v>
      </c>
      <c r="AU194" s="210" t="s">
        <v>88</v>
      </c>
      <c r="AV194" s="14" t="s">
        <v>88</v>
      </c>
      <c r="AW194" s="14" t="s">
        <v>37</v>
      </c>
      <c r="AX194" s="14" t="s">
        <v>78</v>
      </c>
      <c r="AY194" s="210" t="s">
        <v>193</v>
      </c>
    </row>
    <row r="195" spans="1:65" s="15" customFormat="1" ht="11.25">
      <c r="B195" s="211"/>
      <c r="C195" s="212"/>
      <c r="D195" s="191" t="s">
        <v>202</v>
      </c>
      <c r="E195" s="213" t="s">
        <v>19</v>
      </c>
      <c r="F195" s="214" t="s">
        <v>207</v>
      </c>
      <c r="G195" s="212"/>
      <c r="H195" s="215">
        <v>6.76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202</v>
      </c>
      <c r="AU195" s="221" t="s">
        <v>88</v>
      </c>
      <c r="AV195" s="15" t="s">
        <v>200</v>
      </c>
      <c r="AW195" s="15" t="s">
        <v>37</v>
      </c>
      <c r="AX195" s="15" t="s">
        <v>86</v>
      </c>
      <c r="AY195" s="221" t="s">
        <v>193</v>
      </c>
    </row>
    <row r="196" spans="1:65" s="2" customFormat="1" ht="24.2" customHeight="1">
      <c r="A196" s="36"/>
      <c r="B196" s="37"/>
      <c r="C196" s="176" t="s">
        <v>8</v>
      </c>
      <c r="D196" s="176" t="s">
        <v>196</v>
      </c>
      <c r="E196" s="177" t="s">
        <v>292</v>
      </c>
      <c r="F196" s="178" t="s">
        <v>293</v>
      </c>
      <c r="G196" s="179" t="s">
        <v>97</v>
      </c>
      <c r="H196" s="180">
        <v>6.76</v>
      </c>
      <c r="I196" s="181"/>
      <c r="J196" s="182">
        <f>ROUND(I196*H196,2)</f>
        <v>0</v>
      </c>
      <c r="K196" s="178" t="s">
        <v>19</v>
      </c>
      <c r="L196" s="41"/>
      <c r="M196" s="183" t="s">
        <v>19</v>
      </c>
      <c r="N196" s="184" t="s">
        <v>49</v>
      </c>
      <c r="O196" s="66"/>
      <c r="P196" s="185">
        <f>O196*H196</f>
        <v>0</v>
      </c>
      <c r="Q196" s="185">
        <v>4.2500000000000003E-2</v>
      </c>
      <c r="R196" s="185">
        <f>Q196*H196</f>
        <v>0.2873</v>
      </c>
      <c r="S196" s="185">
        <v>0</v>
      </c>
      <c r="T196" s="18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200</v>
      </c>
      <c r="AT196" s="187" t="s">
        <v>196</v>
      </c>
      <c r="AU196" s="187" t="s">
        <v>88</v>
      </c>
      <c r="AY196" s="19" t="s">
        <v>193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9" t="s">
        <v>86</v>
      </c>
      <c r="BK196" s="188">
        <f>ROUND(I196*H196,2)</f>
        <v>0</v>
      </c>
      <c r="BL196" s="19" t="s">
        <v>200</v>
      </c>
      <c r="BM196" s="187" t="s">
        <v>294</v>
      </c>
    </row>
    <row r="197" spans="1:65" s="13" customFormat="1" ht="11.25">
      <c r="B197" s="189"/>
      <c r="C197" s="190"/>
      <c r="D197" s="191" t="s">
        <v>202</v>
      </c>
      <c r="E197" s="192" t="s">
        <v>19</v>
      </c>
      <c r="F197" s="193" t="s">
        <v>289</v>
      </c>
      <c r="G197" s="190"/>
      <c r="H197" s="192" t="s">
        <v>19</v>
      </c>
      <c r="I197" s="194"/>
      <c r="J197" s="190"/>
      <c r="K197" s="190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202</v>
      </c>
      <c r="AU197" s="199" t="s">
        <v>88</v>
      </c>
      <c r="AV197" s="13" t="s">
        <v>86</v>
      </c>
      <c r="AW197" s="13" t="s">
        <v>37</v>
      </c>
      <c r="AX197" s="13" t="s">
        <v>78</v>
      </c>
      <c r="AY197" s="199" t="s">
        <v>193</v>
      </c>
    </row>
    <row r="198" spans="1:65" s="13" customFormat="1" ht="11.25">
      <c r="B198" s="189"/>
      <c r="C198" s="190"/>
      <c r="D198" s="191" t="s">
        <v>202</v>
      </c>
      <c r="E198" s="192" t="s">
        <v>19</v>
      </c>
      <c r="F198" s="193" t="s">
        <v>204</v>
      </c>
      <c r="G198" s="190"/>
      <c r="H198" s="192" t="s">
        <v>19</v>
      </c>
      <c r="I198" s="194"/>
      <c r="J198" s="190"/>
      <c r="K198" s="190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202</v>
      </c>
      <c r="AU198" s="199" t="s">
        <v>88</v>
      </c>
      <c r="AV198" s="13" t="s">
        <v>86</v>
      </c>
      <c r="AW198" s="13" t="s">
        <v>37</v>
      </c>
      <c r="AX198" s="13" t="s">
        <v>78</v>
      </c>
      <c r="AY198" s="199" t="s">
        <v>193</v>
      </c>
    </row>
    <row r="199" spans="1:65" s="13" customFormat="1" ht="11.25">
      <c r="B199" s="189"/>
      <c r="C199" s="190"/>
      <c r="D199" s="191" t="s">
        <v>202</v>
      </c>
      <c r="E199" s="192" t="s">
        <v>19</v>
      </c>
      <c r="F199" s="193" t="s">
        <v>290</v>
      </c>
      <c r="G199" s="190"/>
      <c r="H199" s="192" t="s">
        <v>19</v>
      </c>
      <c r="I199" s="194"/>
      <c r="J199" s="190"/>
      <c r="K199" s="190"/>
      <c r="L199" s="195"/>
      <c r="M199" s="196"/>
      <c r="N199" s="197"/>
      <c r="O199" s="197"/>
      <c r="P199" s="197"/>
      <c r="Q199" s="197"/>
      <c r="R199" s="197"/>
      <c r="S199" s="197"/>
      <c r="T199" s="198"/>
      <c r="AT199" s="199" t="s">
        <v>202</v>
      </c>
      <c r="AU199" s="199" t="s">
        <v>88</v>
      </c>
      <c r="AV199" s="13" t="s">
        <v>86</v>
      </c>
      <c r="AW199" s="13" t="s">
        <v>37</v>
      </c>
      <c r="AX199" s="13" t="s">
        <v>78</v>
      </c>
      <c r="AY199" s="199" t="s">
        <v>193</v>
      </c>
    </row>
    <row r="200" spans="1:65" s="14" customFormat="1" ht="11.25">
      <c r="B200" s="200"/>
      <c r="C200" s="201"/>
      <c r="D200" s="191" t="s">
        <v>202</v>
      </c>
      <c r="E200" s="202" t="s">
        <v>19</v>
      </c>
      <c r="F200" s="203" t="s">
        <v>291</v>
      </c>
      <c r="G200" s="201"/>
      <c r="H200" s="204">
        <v>6.76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202</v>
      </c>
      <c r="AU200" s="210" t="s">
        <v>88</v>
      </c>
      <c r="AV200" s="14" t="s">
        <v>88</v>
      </c>
      <c r="AW200" s="14" t="s">
        <v>37</v>
      </c>
      <c r="AX200" s="14" t="s">
        <v>78</v>
      </c>
      <c r="AY200" s="210" t="s">
        <v>193</v>
      </c>
    </row>
    <row r="201" spans="1:65" s="15" customFormat="1" ht="11.25">
      <c r="B201" s="211"/>
      <c r="C201" s="212"/>
      <c r="D201" s="191" t="s">
        <v>202</v>
      </c>
      <c r="E201" s="213" t="s">
        <v>19</v>
      </c>
      <c r="F201" s="214" t="s">
        <v>207</v>
      </c>
      <c r="G201" s="212"/>
      <c r="H201" s="215">
        <v>6.76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202</v>
      </c>
      <c r="AU201" s="221" t="s">
        <v>88</v>
      </c>
      <c r="AV201" s="15" t="s">
        <v>200</v>
      </c>
      <c r="AW201" s="15" t="s">
        <v>37</v>
      </c>
      <c r="AX201" s="15" t="s">
        <v>86</v>
      </c>
      <c r="AY201" s="221" t="s">
        <v>193</v>
      </c>
    </row>
    <row r="202" spans="1:65" s="2" customFormat="1" ht="44.25" customHeight="1">
      <c r="A202" s="36"/>
      <c r="B202" s="37"/>
      <c r="C202" s="176" t="s">
        <v>295</v>
      </c>
      <c r="D202" s="176" t="s">
        <v>196</v>
      </c>
      <c r="E202" s="177" t="s">
        <v>296</v>
      </c>
      <c r="F202" s="178" t="s">
        <v>297</v>
      </c>
      <c r="G202" s="179" t="s">
        <v>97</v>
      </c>
      <c r="H202" s="180">
        <v>35.74</v>
      </c>
      <c r="I202" s="181"/>
      <c r="J202" s="182">
        <f>ROUND(I202*H202,2)</f>
        <v>0</v>
      </c>
      <c r="K202" s="178" t="s">
        <v>19</v>
      </c>
      <c r="L202" s="41"/>
      <c r="M202" s="183" t="s">
        <v>19</v>
      </c>
      <c r="N202" s="184" t="s">
        <v>49</v>
      </c>
      <c r="O202" s="66"/>
      <c r="P202" s="185">
        <f>O202*H202</f>
        <v>0</v>
      </c>
      <c r="Q202" s="185">
        <v>1.32E-2</v>
      </c>
      <c r="R202" s="185">
        <f>Q202*H202</f>
        <v>0.47176800000000002</v>
      </c>
      <c r="S202" s="185">
        <v>0</v>
      </c>
      <c r="T202" s="18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7" t="s">
        <v>200</v>
      </c>
      <c r="AT202" s="187" t="s">
        <v>196</v>
      </c>
      <c r="AU202" s="187" t="s">
        <v>88</v>
      </c>
      <c r="AY202" s="19" t="s">
        <v>193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9" t="s">
        <v>86</v>
      </c>
      <c r="BK202" s="188">
        <f>ROUND(I202*H202,2)</f>
        <v>0</v>
      </c>
      <c r="BL202" s="19" t="s">
        <v>200</v>
      </c>
      <c r="BM202" s="187" t="s">
        <v>298</v>
      </c>
    </row>
    <row r="203" spans="1:65" s="13" customFormat="1" ht="11.25">
      <c r="B203" s="189"/>
      <c r="C203" s="190"/>
      <c r="D203" s="191" t="s">
        <v>202</v>
      </c>
      <c r="E203" s="192" t="s">
        <v>19</v>
      </c>
      <c r="F203" s="193" t="s">
        <v>203</v>
      </c>
      <c r="G203" s="190"/>
      <c r="H203" s="192" t="s">
        <v>19</v>
      </c>
      <c r="I203" s="194"/>
      <c r="J203" s="190"/>
      <c r="K203" s="190"/>
      <c r="L203" s="195"/>
      <c r="M203" s="196"/>
      <c r="N203" s="197"/>
      <c r="O203" s="197"/>
      <c r="P203" s="197"/>
      <c r="Q203" s="197"/>
      <c r="R203" s="197"/>
      <c r="S203" s="197"/>
      <c r="T203" s="198"/>
      <c r="AT203" s="199" t="s">
        <v>202</v>
      </c>
      <c r="AU203" s="199" t="s">
        <v>88</v>
      </c>
      <c r="AV203" s="13" t="s">
        <v>86</v>
      </c>
      <c r="AW203" s="13" t="s">
        <v>37</v>
      </c>
      <c r="AX203" s="13" t="s">
        <v>78</v>
      </c>
      <c r="AY203" s="199" t="s">
        <v>193</v>
      </c>
    </row>
    <row r="204" spans="1:65" s="13" customFormat="1" ht="11.25">
      <c r="B204" s="189"/>
      <c r="C204" s="190"/>
      <c r="D204" s="191" t="s">
        <v>202</v>
      </c>
      <c r="E204" s="192" t="s">
        <v>19</v>
      </c>
      <c r="F204" s="193" t="s">
        <v>204</v>
      </c>
      <c r="G204" s="190"/>
      <c r="H204" s="192" t="s">
        <v>19</v>
      </c>
      <c r="I204" s="194"/>
      <c r="J204" s="190"/>
      <c r="K204" s="190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202</v>
      </c>
      <c r="AU204" s="199" t="s">
        <v>88</v>
      </c>
      <c r="AV204" s="13" t="s">
        <v>86</v>
      </c>
      <c r="AW204" s="13" t="s">
        <v>37</v>
      </c>
      <c r="AX204" s="13" t="s">
        <v>78</v>
      </c>
      <c r="AY204" s="199" t="s">
        <v>193</v>
      </c>
    </row>
    <row r="205" spans="1:65" s="13" customFormat="1" ht="11.25">
      <c r="B205" s="189"/>
      <c r="C205" s="190"/>
      <c r="D205" s="191" t="s">
        <v>202</v>
      </c>
      <c r="E205" s="192" t="s">
        <v>19</v>
      </c>
      <c r="F205" s="193" t="s">
        <v>205</v>
      </c>
      <c r="G205" s="190"/>
      <c r="H205" s="192" t="s">
        <v>19</v>
      </c>
      <c r="I205" s="194"/>
      <c r="J205" s="190"/>
      <c r="K205" s="190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202</v>
      </c>
      <c r="AU205" s="199" t="s">
        <v>88</v>
      </c>
      <c r="AV205" s="13" t="s">
        <v>86</v>
      </c>
      <c r="AW205" s="13" t="s">
        <v>37</v>
      </c>
      <c r="AX205" s="13" t="s">
        <v>78</v>
      </c>
      <c r="AY205" s="199" t="s">
        <v>193</v>
      </c>
    </row>
    <row r="206" spans="1:65" s="13" customFormat="1" ht="11.25">
      <c r="B206" s="189"/>
      <c r="C206" s="190"/>
      <c r="D206" s="191" t="s">
        <v>202</v>
      </c>
      <c r="E206" s="192" t="s">
        <v>19</v>
      </c>
      <c r="F206" s="193" t="s">
        <v>299</v>
      </c>
      <c r="G206" s="190"/>
      <c r="H206" s="192" t="s">
        <v>19</v>
      </c>
      <c r="I206" s="194"/>
      <c r="J206" s="190"/>
      <c r="K206" s="190"/>
      <c r="L206" s="195"/>
      <c r="M206" s="196"/>
      <c r="N206" s="197"/>
      <c r="O206" s="197"/>
      <c r="P206" s="197"/>
      <c r="Q206" s="197"/>
      <c r="R206" s="197"/>
      <c r="S206" s="197"/>
      <c r="T206" s="198"/>
      <c r="AT206" s="199" t="s">
        <v>202</v>
      </c>
      <c r="AU206" s="199" t="s">
        <v>88</v>
      </c>
      <c r="AV206" s="13" t="s">
        <v>86</v>
      </c>
      <c r="AW206" s="13" t="s">
        <v>37</v>
      </c>
      <c r="AX206" s="13" t="s">
        <v>78</v>
      </c>
      <c r="AY206" s="199" t="s">
        <v>193</v>
      </c>
    </row>
    <row r="207" spans="1:65" s="14" customFormat="1" ht="11.25">
      <c r="B207" s="200"/>
      <c r="C207" s="201"/>
      <c r="D207" s="191" t="s">
        <v>202</v>
      </c>
      <c r="E207" s="202" t="s">
        <v>19</v>
      </c>
      <c r="F207" s="203" t="s">
        <v>300</v>
      </c>
      <c r="G207" s="201"/>
      <c r="H207" s="204">
        <v>35.74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202</v>
      </c>
      <c r="AU207" s="210" t="s">
        <v>88</v>
      </c>
      <c r="AV207" s="14" t="s">
        <v>88</v>
      </c>
      <c r="AW207" s="14" t="s">
        <v>37</v>
      </c>
      <c r="AX207" s="14" t="s">
        <v>78</v>
      </c>
      <c r="AY207" s="210" t="s">
        <v>193</v>
      </c>
    </row>
    <row r="208" spans="1:65" s="15" customFormat="1" ht="11.25">
      <c r="B208" s="211"/>
      <c r="C208" s="212"/>
      <c r="D208" s="191" t="s">
        <v>202</v>
      </c>
      <c r="E208" s="213" t="s">
        <v>19</v>
      </c>
      <c r="F208" s="214" t="s">
        <v>207</v>
      </c>
      <c r="G208" s="212"/>
      <c r="H208" s="215">
        <v>35.74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202</v>
      </c>
      <c r="AU208" s="221" t="s">
        <v>88</v>
      </c>
      <c r="AV208" s="15" t="s">
        <v>200</v>
      </c>
      <c r="AW208" s="15" t="s">
        <v>37</v>
      </c>
      <c r="AX208" s="15" t="s">
        <v>86</v>
      </c>
      <c r="AY208" s="221" t="s">
        <v>193</v>
      </c>
    </row>
    <row r="209" spans="1:65" s="2" customFormat="1" ht="37.9" customHeight="1">
      <c r="A209" s="36"/>
      <c r="B209" s="37"/>
      <c r="C209" s="176" t="s">
        <v>301</v>
      </c>
      <c r="D209" s="176" t="s">
        <v>196</v>
      </c>
      <c r="E209" s="177" t="s">
        <v>302</v>
      </c>
      <c r="F209" s="178" t="s">
        <v>303</v>
      </c>
      <c r="G209" s="179" t="s">
        <v>97</v>
      </c>
      <c r="H209" s="180">
        <v>110</v>
      </c>
      <c r="I209" s="181"/>
      <c r="J209" s="182">
        <f>ROUND(I209*H209,2)</f>
        <v>0</v>
      </c>
      <c r="K209" s="178" t="s">
        <v>19</v>
      </c>
      <c r="L209" s="41"/>
      <c r="M209" s="183" t="s">
        <v>19</v>
      </c>
      <c r="N209" s="184" t="s">
        <v>49</v>
      </c>
      <c r="O209" s="6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200</v>
      </c>
      <c r="AT209" s="187" t="s">
        <v>196</v>
      </c>
      <c r="AU209" s="187" t="s">
        <v>88</v>
      </c>
      <c r="AY209" s="19" t="s">
        <v>193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86</v>
      </c>
      <c r="BK209" s="188">
        <f>ROUND(I209*H209,2)</f>
        <v>0</v>
      </c>
      <c r="BL209" s="19" t="s">
        <v>200</v>
      </c>
      <c r="BM209" s="187" t="s">
        <v>304</v>
      </c>
    </row>
    <row r="210" spans="1:65" s="13" customFormat="1" ht="11.25">
      <c r="B210" s="189"/>
      <c r="C210" s="190"/>
      <c r="D210" s="191" t="s">
        <v>202</v>
      </c>
      <c r="E210" s="192" t="s">
        <v>19</v>
      </c>
      <c r="F210" s="193" t="s">
        <v>203</v>
      </c>
      <c r="G210" s="190"/>
      <c r="H210" s="192" t="s">
        <v>19</v>
      </c>
      <c r="I210" s="194"/>
      <c r="J210" s="190"/>
      <c r="K210" s="190"/>
      <c r="L210" s="195"/>
      <c r="M210" s="196"/>
      <c r="N210" s="197"/>
      <c r="O210" s="197"/>
      <c r="P210" s="197"/>
      <c r="Q210" s="197"/>
      <c r="R210" s="197"/>
      <c r="S210" s="197"/>
      <c r="T210" s="198"/>
      <c r="AT210" s="199" t="s">
        <v>202</v>
      </c>
      <c r="AU210" s="199" t="s">
        <v>88</v>
      </c>
      <c r="AV210" s="13" t="s">
        <v>86</v>
      </c>
      <c r="AW210" s="13" t="s">
        <v>37</v>
      </c>
      <c r="AX210" s="13" t="s">
        <v>78</v>
      </c>
      <c r="AY210" s="199" t="s">
        <v>193</v>
      </c>
    </row>
    <row r="211" spans="1:65" s="13" customFormat="1" ht="11.25">
      <c r="B211" s="189"/>
      <c r="C211" s="190"/>
      <c r="D211" s="191" t="s">
        <v>202</v>
      </c>
      <c r="E211" s="192" t="s">
        <v>19</v>
      </c>
      <c r="F211" s="193" t="s">
        <v>216</v>
      </c>
      <c r="G211" s="190"/>
      <c r="H211" s="192" t="s">
        <v>19</v>
      </c>
      <c r="I211" s="194"/>
      <c r="J211" s="190"/>
      <c r="K211" s="190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202</v>
      </c>
      <c r="AU211" s="199" t="s">
        <v>88</v>
      </c>
      <c r="AV211" s="13" t="s">
        <v>86</v>
      </c>
      <c r="AW211" s="13" t="s">
        <v>37</v>
      </c>
      <c r="AX211" s="13" t="s">
        <v>78</v>
      </c>
      <c r="AY211" s="199" t="s">
        <v>193</v>
      </c>
    </row>
    <row r="212" spans="1:65" s="13" customFormat="1" ht="11.25">
      <c r="B212" s="189"/>
      <c r="C212" s="190"/>
      <c r="D212" s="191" t="s">
        <v>202</v>
      </c>
      <c r="E212" s="192" t="s">
        <v>19</v>
      </c>
      <c r="F212" s="193" t="s">
        <v>240</v>
      </c>
      <c r="G212" s="190"/>
      <c r="H212" s="192" t="s">
        <v>19</v>
      </c>
      <c r="I212" s="194"/>
      <c r="J212" s="190"/>
      <c r="K212" s="190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202</v>
      </c>
      <c r="AU212" s="199" t="s">
        <v>88</v>
      </c>
      <c r="AV212" s="13" t="s">
        <v>86</v>
      </c>
      <c r="AW212" s="13" t="s">
        <v>37</v>
      </c>
      <c r="AX212" s="13" t="s">
        <v>78</v>
      </c>
      <c r="AY212" s="199" t="s">
        <v>193</v>
      </c>
    </row>
    <row r="213" spans="1:65" s="13" customFormat="1" ht="11.25">
      <c r="B213" s="189"/>
      <c r="C213" s="190"/>
      <c r="D213" s="191" t="s">
        <v>202</v>
      </c>
      <c r="E213" s="192" t="s">
        <v>19</v>
      </c>
      <c r="F213" s="193" t="s">
        <v>305</v>
      </c>
      <c r="G213" s="190"/>
      <c r="H213" s="192" t="s">
        <v>19</v>
      </c>
      <c r="I213" s="194"/>
      <c r="J213" s="190"/>
      <c r="K213" s="190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202</v>
      </c>
      <c r="AU213" s="199" t="s">
        <v>88</v>
      </c>
      <c r="AV213" s="13" t="s">
        <v>86</v>
      </c>
      <c r="AW213" s="13" t="s">
        <v>37</v>
      </c>
      <c r="AX213" s="13" t="s">
        <v>78</v>
      </c>
      <c r="AY213" s="199" t="s">
        <v>193</v>
      </c>
    </row>
    <row r="214" spans="1:65" s="14" customFormat="1" ht="11.25">
      <c r="B214" s="200"/>
      <c r="C214" s="201"/>
      <c r="D214" s="191" t="s">
        <v>202</v>
      </c>
      <c r="E214" s="202" t="s">
        <v>19</v>
      </c>
      <c r="F214" s="203" t="s">
        <v>306</v>
      </c>
      <c r="G214" s="201"/>
      <c r="H214" s="204">
        <v>110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202</v>
      </c>
      <c r="AU214" s="210" t="s">
        <v>88</v>
      </c>
      <c r="AV214" s="14" t="s">
        <v>88</v>
      </c>
      <c r="AW214" s="14" t="s">
        <v>37</v>
      </c>
      <c r="AX214" s="14" t="s">
        <v>78</v>
      </c>
      <c r="AY214" s="210" t="s">
        <v>193</v>
      </c>
    </row>
    <row r="215" spans="1:65" s="15" customFormat="1" ht="11.25">
      <c r="B215" s="211"/>
      <c r="C215" s="212"/>
      <c r="D215" s="191" t="s">
        <v>202</v>
      </c>
      <c r="E215" s="213" t="s">
        <v>19</v>
      </c>
      <c r="F215" s="214" t="s">
        <v>207</v>
      </c>
      <c r="G215" s="212"/>
      <c r="H215" s="215">
        <v>110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202</v>
      </c>
      <c r="AU215" s="221" t="s">
        <v>88</v>
      </c>
      <c r="AV215" s="15" t="s">
        <v>200</v>
      </c>
      <c r="AW215" s="15" t="s">
        <v>37</v>
      </c>
      <c r="AX215" s="15" t="s">
        <v>86</v>
      </c>
      <c r="AY215" s="221" t="s">
        <v>193</v>
      </c>
    </row>
    <row r="216" spans="1:65" s="2" customFormat="1" ht="37.9" customHeight="1">
      <c r="A216" s="36"/>
      <c r="B216" s="37"/>
      <c r="C216" s="176" t="s">
        <v>307</v>
      </c>
      <c r="D216" s="176" t="s">
        <v>196</v>
      </c>
      <c r="E216" s="177" t="s">
        <v>308</v>
      </c>
      <c r="F216" s="178" t="s">
        <v>309</v>
      </c>
      <c r="G216" s="179" t="s">
        <v>97</v>
      </c>
      <c r="H216" s="180">
        <v>405.6</v>
      </c>
      <c r="I216" s="181"/>
      <c r="J216" s="182">
        <f>ROUND(I216*H216,2)</f>
        <v>0</v>
      </c>
      <c r="K216" s="178" t="s">
        <v>212</v>
      </c>
      <c r="L216" s="41"/>
      <c r="M216" s="183" t="s">
        <v>19</v>
      </c>
      <c r="N216" s="184" t="s">
        <v>49</v>
      </c>
      <c r="O216" s="66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7" t="s">
        <v>200</v>
      </c>
      <c r="AT216" s="187" t="s">
        <v>196</v>
      </c>
      <c r="AU216" s="187" t="s">
        <v>88</v>
      </c>
      <c r="AY216" s="19" t="s">
        <v>193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9" t="s">
        <v>86</v>
      </c>
      <c r="BK216" s="188">
        <f>ROUND(I216*H216,2)</f>
        <v>0</v>
      </c>
      <c r="BL216" s="19" t="s">
        <v>200</v>
      </c>
      <c r="BM216" s="187" t="s">
        <v>310</v>
      </c>
    </row>
    <row r="217" spans="1:65" s="2" customFormat="1" ht="11.25">
      <c r="A217" s="36"/>
      <c r="B217" s="37"/>
      <c r="C217" s="38"/>
      <c r="D217" s="222" t="s">
        <v>214</v>
      </c>
      <c r="E217" s="38"/>
      <c r="F217" s="223" t="s">
        <v>311</v>
      </c>
      <c r="G217" s="38"/>
      <c r="H217" s="38"/>
      <c r="I217" s="224"/>
      <c r="J217" s="38"/>
      <c r="K217" s="38"/>
      <c r="L217" s="41"/>
      <c r="M217" s="225"/>
      <c r="N217" s="226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214</v>
      </c>
      <c r="AU217" s="19" t="s">
        <v>88</v>
      </c>
    </row>
    <row r="218" spans="1:65" s="13" customFormat="1" ht="11.25">
      <c r="B218" s="189"/>
      <c r="C218" s="190"/>
      <c r="D218" s="191" t="s">
        <v>202</v>
      </c>
      <c r="E218" s="192" t="s">
        <v>19</v>
      </c>
      <c r="F218" s="193" t="s">
        <v>203</v>
      </c>
      <c r="G218" s="190"/>
      <c r="H218" s="192" t="s">
        <v>19</v>
      </c>
      <c r="I218" s="194"/>
      <c r="J218" s="190"/>
      <c r="K218" s="190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202</v>
      </c>
      <c r="AU218" s="199" t="s">
        <v>88</v>
      </c>
      <c r="AV218" s="13" t="s">
        <v>86</v>
      </c>
      <c r="AW218" s="13" t="s">
        <v>37</v>
      </c>
      <c r="AX218" s="13" t="s">
        <v>78</v>
      </c>
      <c r="AY218" s="199" t="s">
        <v>193</v>
      </c>
    </row>
    <row r="219" spans="1:65" s="13" customFormat="1" ht="11.25">
      <c r="B219" s="189"/>
      <c r="C219" s="190"/>
      <c r="D219" s="191" t="s">
        <v>202</v>
      </c>
      <c r="E219" s="192" t="s">
        <v>19</v>
      </c>
      <c r="F219" s="193" t="s">
        <v>216</v>
      </c>
      <c r="G219" s="190"/>
      <c r="H219" s="192" t="s">
        <v>19</v>
      </c>
      <c r="I219" s="194"/>
      <c r="J219" s="190"/>
      <c r="K219" s="190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202</v>
      </c>
      <c r="AU219" s="199" t="s">
        <v>88</v>
      </c>
      <c r="AV219" s="13" t="s">
        <v>86</v>
      </c>
      <c r="AW219" s="13" t="s">
        <v>37</v>
      </c>
      <c r="AX219" s="13" t="s">
        <v>78</v>
      </c>
      <c r="AY219" s="199" t="s">
        <v>193</v>
      </c>
    </row>
    <row r="220" spans="1:65" s="13" customFormat="1" ht="11.25">
      <c r="B220" s="189"/>
      <c r="C220" s="190"/>
      <c r="D220" s="191" t="s">
        <v>202</v>
      </c>
      <c r="E220" s="192" t="s">
        <v>19</v>
      </c>
      <c r="F220" s="193" t="s">
        <v>240</v>
      </c>
      <c r="G220" s="190"/>
      <c r="H220" s="192" t="s">
        <v>19</v>
      </c>
      <c r="I220" s="194"/>
      <c r="J220" s="190"/>
      <c r="K220" s="190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202</v>
      </c>
      <c r="AU220" s="199" t="s">
        <v>88</v>
      </c>
      <c r="AV220" s="13" t="s">
        <v>86</v>
      </c>
      <c r="AW220" s="13" t="s">
        <v>37</v>
      </c>
      <c r="AX220" s="13" t="s">
        <v>78</v>
      </c>
      <c r="AY220" s="199" t="s">
        <v>193</v>
      </c>
    </row>
    <row r="221" spans="1:65" s="13" customFormat="1" ht="22.5">
      <c r="B221" s="189"/>
      <c r="C221" s="190"/>
      <c r="D221" s="191" t="s">
        <v>202</v>
      </c>
      <c r="E221" s="192" t="s">
        <v>19</v>
      </c>
      <c r="F221" s="193" t="s">
        <v>312</v>
      </c>
      <c r="G221" s="190"/>
      <c r="H221" s="192" t="s">
        <v>19</v>
      </c>
      <c r="I221" s="194"/>
      <c r="J221" s="190"/>
      <c r="K221" s="190"/>
      <c r="L221" s="195"/>
      <c r="M221" s="196"/>
      <c r="N221" s="197"/>
      <c r="O221" s="197"/>
      <c r="P221" s="197"/>
      <c r="Q221" s="197"/>
      <c r="R221" s="197"/>
      <c r="S221" s="197"/>
      <c r="T221" s="198"/>
      <c r="AT221" s="199" t="s">
        <v>202</v>
      </c>
      <c r="AU221" s="199" t="s">
        <v>88</v>
      </c>
      <c r="AV221" s="13" t="s">
        <v>86</v>
      </c>
      <c r="AW221" s="13" t="s">
        <v>37</v>
      </c>
      <c r="AX221" s="13" t="s">
        <v>78</v>
      </c>
      <c r="AY221" s="199" t="s">
        <v>193</v>
      </c>
    </row>
    <row r="222" spans="1:65" s="14" customFormat="1" ht="11.25">
      <c r="B222" s="200"/>
      <c r="C222" s="201"/>
      <c r="D222" s="191" t="s">
        <v>202</v>
      </c>
      <c r="E222" s="202" t="s">
        <v>19</v>
      </c>
      <c r="F222" s="203" t="s">
        <v>313</v>
      </c>
      <c r="G222" s="201"/>
      <c r="H222" s="204">
        <v>105.6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202</v>
      </c>
      <c r="AU222" s="210" t="s">
        <v>88</v>
      </c>
      <c r="AV222" s="14" t="s">
        <v>88</v>
      </c>
      <c r="AW222" s="14" t="s">
        <v>37</v>
      </c>
      <c r="AX222" s="14" t="s">
        <v>78</v>
      </c>
      <c r="AY222" s="210" t="s">
        <v>193</v>
      </c>
    </row>
    <row r="223" spans="1:65" s="14" customFormat="1" ht="11.25">
      <c r="B223" s="200"/>
      <c r="C223" s="201"/>
      <c r="D223" s="191" t="s">
        <v>202</v>
      </c>
      <c r="E223" s="202" t="s">
        <v>19</v>
      </c>
      <c r="F223" s="203" t="s">
        <v>314</v>
      </c>
      <c r="G223" s="201"/>
      <c r="H223" s="204">
        <v>300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202</v>
      </c>
      <c r="AU223" s="210" t="s">
        <v>88</v>
      </c>
      <c r="AV223" s="14" t="s">
        <v>88</v>
      </c>
      <c r="AW223" s="14" t="s">
        <v>37</v>
      </c>
      <c r="AX223" s="14" t="s">
        <v>78</v>
      </c>
      <c r="AY223" s="210" t="s">
        <v>193</v>
      </c>
    </row>
    <row r="224" spans="1:65" s="15" customFormat="1" ht="11.25">
      <c r="B224" s="211"/>
      <c r="C224" s="212"/>
      <c r="D224" s="191" t="s">
        <v>202</v>
      </c>
      <c r="E224" s="213" t="s">
        <v>19</v>
      </c>
      <c r="F224" s="214" t="s">
        <v>207</v>
      </c>
      <c r="G224" s="212"/>
      <c r="H224" s="215">
        <v>405.6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202</v>
      </c>
      <c r="AU224" s="221" t="s">
        <v>88</v>
      </c>
      <c r="AV224" s="15" t="s">
        <v>200</v>
      </c>
      <c r="AW224" s="15" t="s">
        <v>37</v>
      </c>
      <c r="AX224" s="15" t="s">
        <v>86</v>
      </c>
      <c r="AY224" s="221" t="s">
        <v>193</v>
      </c>
    </row>
    <row r="225" spans="1:65" s="2" customFormat="1" ht="16.5" customHeight="1">
      <c r="A225" s="36"/>
      <c r="B225" s="37"/>
      <c r="C225" s="176" t="s">
        <v>315</v>
      </c>
      <c r="D225" s="176" t="s">
        <v>196</v>
      </c>
      <c r="E225" s="177" t="s">
        <v>316</v>
      </c>
      <c r="F225" s="178" t="s">
        <v>317</v>
      </c>
      <c r="G225" s="179" t="s">
        <v>97</v>
      </c>
      <c r="H225" s="180">
        <v>248.18899999999999</v>
      </c>
      <c r="I225" s="181"/>
      <c r="J225" s="182">
        <f>ROUND(I225*H225,2)</f>
        <v>0</v>
      </c>
      <c r="K225" s="178" t="s">
        <v>212</v>
      </c>
      <c r="L225" s="41"/>
      <c r="M225" s="183" t="s">
        <v>19</v>
      </c>
      <c r="N225" s="184" t="s">
        <v>49</v>
      </c>
      <c r="O225" s="66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200</v>
      </c>
      <c r="AT225" s="187" t="s">
        <v>196</v>
      </c>
      <c r="AU225" s="187" t="s">
        <v>88</v>
      </c>
      <c r="AY225" s="19" t="s">
        <v>193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9" t="s">
        <v>86</v>
      </c>
      <c r="BK225" s="188">
        <f>ROUND(I225*H225,2)</f>
        <v>0</v>
      </c>
      <c r="BL225" s="19" t="s">
        <v>200</v>
      </c>
      <c r="BM225" s="187" t="s">
        <v>318</v>
      </c>
    </row>
    <row r="226" spans="1:65" s="2" customFormat="1" ht="11.25">
      <c r="A226" s="36"/>
      <c r="B226" s="37"/>
      <c r="C226" s="38"/>
      <c r="D226" s="222" t="s">
        <v>214</v>
      </c>
      <c r="E226" s="38"/>
      <c r="F226" s="223" t="s">
        <v>319</v>
      </c>
      <c r="G226" s="38"/>
      <c r="H226" s="38"/>
      <c r="I226" s="224"/>
      <c r="J226" s="38"/>
      <c r="K226" s="38"/>
      <c r="L226" s="41"/>
      <c r="M226" s="225"/>
      <c r="N226" s="226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214</v>
      </c>
      <c r="AU226" s="19" t="s">
        <v>88</v>
      </c>
    </row>
    <row r="227" spans="1:65" s="14" customFormat="1" ht="11.25">
      <c r="B227" s="200"/>
      <c r="C227" s="201"/>
      <c r="D227" s="191" t="s">
        <v>202</v>
      </c>
      <c r="E227" s="202" t="s">
        <v>19</v>
      </c>
      <c r="F227" s="203" t="s">
        <v>146</v>
      </c>
      <c r="G227" s="201"/>
      <c r="H227" s="204">
        <v>74.900000000000006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202</v>
      </c>
      <c r="AU227" s="210" t="s">
        <v>88</v>
      </c>
      <c r="AV227" s="14" t="s">
        <v>88</v>
      </c>
      <c r="AW227" s="14" t="s">
        <v>37</v>
      </c>
      <c r="AX227" s="14" t="s">
        <v>78</v>
      </c>
      <c r="AY227" s="210" t="s">
        <v>193</v>
      </c>
    </row>
    <row r="228" spans="1:65" s="14" customFormat="1" ht="11.25">
      <c r="B228" s="200"/>
      <c r="C228" s="201"/>
      <c r="D228" s="191" t="s">
        <v>202</v>
      </c>
      <c r="E228" s="202" t="s">
        <v>19</v>
      </c>
      <c r="F228" s="203" t="s">
        <v>149</v>
      </c>
      <c r="G228" s="201"/>
      <c r="H228" s="204">
        <v>14.35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202</v>
      </c>
      <c r="AU228" s="210" t="s">
        <v>88</v>
      </c>
      <c r="AV228" s="14" t="s">
        <v>88</v>
      </c>
      <c r="AW228" s="14" t="s">
        <v>37</v>
      </c>
      <c r="AX228" s="14" t="s">
        <v>78</v>
      </c>
      <c r="AY228" s="210" t="s">
        <v>193</v>
      </c>
    </row>
    <row r="229" spans="1:65" s="13" customFormat="1" ht="11.25">
      <c r="B229" s="189"/>
      <c r="C229" s="190"/>
      <c r="D229" s="191" t="s">
        <v>202</v>
      </c>
      <c r="E229" s="192" t="s">
        <v>19</v>
      </c>
      <c r="F229" s="193" t="s">
        <v>320</v>
      </c>
      <c r="G229" s="190"/>
      <c r="H229" s="192" t="s">
        <v>19</v>
      </c>
      <c r="I229" s="194"/>
      <c r="J229" s="190"/>
      <c r="K229" s="190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202</v>
      </c>
      <c r="AU229" s="199" t="s">
        <v>88</v>
      </c>
      <c r="AV229" s="13" t="s">
        <v>86</v>
      </c>
      <c r="AW229" s="13" t="s">
        <v>37</v>
      </c>
      <c r="AX229" s="13" t="s">
        <v>78</v>
      </c>
      <c r="AY229" s="199" t="s">
        <v>193</v>
      </c>
    </row>
    <row r="230" spans="1:65" s="14" customFormat="1" ht="11.25">
      <c r="B230" s="200"/>
      <c r="C230" s="201"/>
      <c r="D230" s="191" t="s">
        <v>202</v>
      </c>
      <c r="E230" s="202" t="s">
        <v>19</v>
      </c>
      <c r="F230" s="203" t="s">
        <v>321</v>
      </c>
      <c r="G230" s="201"/>
      <c r="H230" s="204">
        <v>15.428000000000001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202</v>
      </c>
      <c r="AU230" s="210" t="s">
        <v>88</v>
      </c>
      <c r="AV230" s="14" t="s">
        <v>88</v>
      </c>
      <c r="AW230" s="14" t="s">
        <v>37</v>
      </c>
      <c r="AX230" s="14" t="s">
        <v>78</v>
      </c>
      <c r="AY230" s="210" t="s">
        <v>193</v>
      </c>
    </row>
    <row r="231" spans="1:65" s="14" customFormat="1" ht="11.25">
      <c r="B231" s="200"/>
      <c r="C231" s="201"/>
      <c r="D231" s="191" t="s">
        <v>202</v>
      </c>
      <c r="E231" s="202" t="s">
        <v>19</v>
      </c>
      <c r="F231" s="203" t="s">
        <v>322</v>
      </c>
      <c r="G231" s="201"/>
      <c r="H231" s="204">
        <v>8.5269999999999992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202</v>
      </c>
      <c r="AU231" s="210" t="s">
        <v>88</v>
      </c>
      <c r="AV231" s="14" t="s">
        <v>88</v>
      </c>
      <c r="AW231" s="14" t="s">
        <v>37</v>
      </c>
      <c r="AX231" s="14" t="s">
        <v>78</v>
      </c>
      <c r="AY231" s="210" t="s">
        <v>193</v>
      </c>
    </row>
    <row r="232" spans="1:65" s="16" customFormat="1" ht="11.25">
      <c r="B232" s="227"/>
      <c r="C232" s="228"/>
      <c r="D232" s="191" t="s">
        <v>202</v>
      </c>
      <c r="E232" s="229" t="s">
        <v>19</v>
      </c>
      <c r="F232" s="230" t="s">
        <v>230</v>
      </c>
      <c r="G232" s="228"/>
      <c r="H232" s="231">
        <v>113.205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202</v>
      </c>
      <c r="AU232" s="237" t="s">
        <v>88</v>
      </c>
      <c r="AV232" s="16" t="s">
        <v>194</v>
      </c>
      <c r="AW232" s="16" t="s">
        <v>37</v>
      </c>
      <c r="AX232" s="16" t="s">
        <v>78</v>
      </c>
      <c r="AY232" s="237" t="s">
        <v>193</v>
      </c>
    </row>
    <row r="233" spans="1:65" s="13" customFormat="1" ht="11.25">
      <c r="B233" s="189"/>
      <c r="C233" s="190"/>
      <c r="D233" s="191" t="s">
        <v>202</v>
      </c>
      <c r="E233" s="192" t="s">
        <v>19</v>
      </c>
      <c r="F233" s="193" t="s">
        <v>323</v>
      </c>
      <c r="G233" s="190"/>
      <c r="H233" s="192" t="s">
        <v>19</v>
      </c>
      <c r="I233" s="194"/>
      <c r="J233" s="190"/>
      <c r="K233" s="190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202</v>
      </c>
      <c r="AU233" s="199" t="s">
        <v>88</v>
      </c>
      <c r="AV233" s="13" t="s">
        <v>86</v>
      </c>
      <c r="AW233" s="13" t="s">
        <v>37</v>
      </c>
      <c r="AX233" s="13" t="s">
        <v>78</v>
      </c>
      <c r="AY233" s="199" t="s">
        <v>193</v>
      </c>
    </row>
    <row r="234" spans="1:65" s="14" customFormat="1" ht="11.25">
      <c r="B234" s="200"/>
      <c r="C234" s="201"/>
      <c r="D234" s="191" t="s">
        <v>202</v>
      </c>
      <c r="E234" s="202" t="s">
        <v>19</v>
      </c>
      <c r="F234" s="203" t="s">
        <v>324</v>
      </c>
      <c r="G234" s="201"/>
      <c r="H234" s="204">
        <v>90.623999999999995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202</v>
      </c>
      <c r="AU234" s="210" t="s">
        <v>88</v>
      </c>
      <c r="AV234" s="14" t="s">
        <v>88</v>
      </c>
      <c r="AW234" s="14" t="s">
        <v>37</v>
      </c>
      <c r="AX234" s="14" t="s">
        <v>78</v>
      </c>
      <c r="AY234" s="210" t="s">
        <v>193</v>
      </c>
    </row>
    <row r="235" spans="1:65" s="16" customFormat="1" ht="11.25">
      <c r="B235" s="227"/>
      <c r="C235" s="228"/>
      <c r="D235" s="191" t="s">
        <v>202</v>
      </c>
      <c r="E235" s="229" t="s">
        <v>19</v>
      </c>
      <c r="F235" s="230" t="s">
        <v>230</v>
      </c>
      <c r="G235" s="228"/>
      <c r="H235" s="231">
        <v>90.623999999999995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202</v>
      </c>
      <c r="AU235" s="237" t="s">
        <v>88</v>
      </c>
      <c r="AV235" s="16" t="s">
        <v>194</v>
      </c>
      <c r="AW235" s="16" t="s">
        <v>37</v>
      </c>
      <c r="AX235" s="16" t="s">
        <v>78</v>
      </c>
      <c r="AY235" s="237" t="s">
        <v>193</v>
      </c>
    </row>
    <row r="236" spans="1:65" s="13" customFormat="1" ht="11.25">
      <c r="B236" s="189"/>
      <c r="C236" s="190"/>
      <c r="D236" s="191" t="s">
        <v>202</v>
      </c>
      <c r="E236" s="192" t="s">
        <v>19</v>
      </c>
      <c r="F236" s="193" t="s">
        <v>299</v>
      </c>
      <c r="G236" s="190"/>
      <c r="H236" s="192" t="s">
        <v>19</v>
      </c>
      <c r="I236" s="194"/>
      <c r="J236" s="190"/>
      <c r="K236" s="190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202</v>
      </c>
      <c r="AU236" s="199" t="s">
        <v>88</v>
      </c>
      <c r="AV236" s="13" t="s">
        <v>86</v>
      </c>
      <c r="AW236" s="13" t="s">
        <v>37</v>
      </c>
      <c r="AX236" s="13" t="s">
        <v>78</v>
      </c>
      <c r="AY236" s="199" t="s">
        <v>193</v>
      </c>
    </row>
    <row r="237" spans="1:65" s="14" customFormat="1" ht="11.25">
      <c r="B237" s="200"/>
      <c r="C237" s="201"/>
      <c r="D237" s="191" t="s">
        <v>202</v>
      </c>
      <c r="E237" s="202" t="s">
        <v>19</v>
      </c>
      <c r="F237" s="203" t="s">
        <v>300</v>
      </c>
      <c r="G237" s="201"/>
      <c r="H237" s="204">
        <v>35.74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202</v>
      </c>
      <c r="AU237" s="210" t="s">
        <v>88</v>
      </c>
      <c r="AV237" s="14" t="s">
        <v>88</v>
      </c>
      <c r="AW237" s="14" t="s">
        <v>37</v>
      </c>
      <c r="AX237" s="14" t="s">
        <v>78</v>
      </c>
      <c r="AY237" s="210" t="s">
        <v>193</v>
      </c>
    </row>
    <row r="238" spans="1:65" s="16" customFormat="1" ht="11.25">
      <c r="B238" s="227"/>
      <c r="C238" s="228"/>
      <c r="D238" s="191" t="s">
        <v>202</v>
      </c>
      <c r="E238" s="229" t="s">
        <v>19</v>
      </c>
      <c r="F238" s="230" t="s">
        <v>230</v>
      </c>
      <c r="G238" s="228"/>
      <c r="H238" s="231">
        <v>35.74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202</v>
      </c>
      <c r="AU238" s="237" t="s">
        <v>88</v>
      </c>
      <c r="AV238" s="16" t="s">
        <v>194</v>
      </c>
      <c r="AW238" s="16" t="s">
        <v>37</v>
      </c>
      <c r="AX238" s="16" t="s">
        <v>78</v>
      </c>
      <c r="AY238" s="237" t="s">
        <v>193</v>
      </c>
    </row>
    <row r="239" spans="1:65" s="13" customFormat="1" ht="11.25">
      <c r="B239" s="189"/>
      <c r="C239" s="190"/>
      <c r="D239" s="191" t="s">
        <v>202</v>
      </c>
      <c r="E239" s="192" t="s">
        <v>19</v>
      </c>
      <c r="F239" s="193" t="s">
        <v>325</v>
      </c>
      <c r="G239" s="190"/>
      <c r="H239" s="192" t="s">
        <v>19</v>
      </c>
      <c r="I239" s="194"/>
      <c r="J239" s="190"/>
      <c r="K239" s="190"/>
      <c r="L239" s="195"/>
      <c r="M239" s="196"/>
      <c r="N239" s="197"/>
      <c r="O239" s="197"/>
      <c r="P239" s="197"/>
      <c r="Q239" s="197"/>
      <c r="R239" s="197"/>
      <c r="S239" s="197"/>
      <c r="T239" s="198"/>
      <c r="AT239" s="199" t="s">
        <v>202</v>
      </c>
      <c r="AU239" s="199" t="s">
        <v>88</v>
      </c>
      <c r="AV239" s="13" t="s">
        <v>86</v>
      </c>
      <c r="AW239" s="13" t="s">
        <v>37</v>
      </c>
      <c r="AX239" s="13" t="s">
        <v>78</v>
      </c>
      <c r="AY239" s="199" t="s">
        <v>193</v>
      </c>
    </row>
    <row r="240" spans="1:65" s="14" customFormat="1" ht="11.25">
      <c r="B240" s="200"/>
      <c r="C240" s="201"/>
      <c r="D240" s="191" t="s">
        <v>202</v>
      </c>
      <c r="E240" s="202" t="s">
        <v>19</v>
      </c>
      <c r="F240" s="203" t="s">
        <v>326</v>
      </c>
      <c r="G240" s="201"/>
      <c r="H240" s="204">
        <v>1.84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202</v>
      </c>
      <c r="AU240" s="210" t="s">
        <v>88</v>
      </c>
      <c r="AV240" s="14" t="s">
        <v>88</v>
      </c>
      <c r="AW240" s="14" t="s">
        <v>37</v>
      </c>
      <c r="AX240" s="14" t="s">
        <v>78</v>
      </c>
      <c r="AY240" s="210" t="s">
        <v>193</v>
      </c>
    </row>
    <row r="241" spans="1:65" s="14" customFormat="1" ht="11.25">
      <c r="B241" s="200"/>
      <c r="C241" s="201"/>
      <c r="D241" s="191" t="s">
        <v>202</v>
      </c>
      <c r="E241" s="202" t="s">
        <v>19</v>
      </c>
      <c r="F241" s="203" t="s">
        <v>327</v>
      </c>
      <c r="G241" s="201"/>
      <c r="H241" s="204">
        <v>2.9649999999999999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202</v>
      </c>
      <c r="AU241" s="210" t="s">
        <v>88</v>
      </c>
      <c r="AV241" s="14" t="s">
        <v>88</v>
      </c>
      <c r="AW241" s="14" t="s">
        <v>37</v>
      </c>
      <c r="AX241" s="14" t="s">
        <v>78</v>
      </c>
      <c r="AY241" s="210" t="s">
        <v>193</v>
      </c>
    </row>
    <row r="242" spans="1:65" s="14" customFormat="1" ht="11.25">
      <c r="B242" s="200"/>
      <c r="C242" s="201"/>
      <c r="D242" s="191" t="s">
        <v>202</v>
      </c>
      <c r="E242" s="202" t="s">
        <v>19</v>
      </c>
      <c r="F242" s="203" t="s">
        <v>328</v>
      </c>
      <c r="G242" s="201"/>
      <c r="H242" s="204">
        <v>0.28599999999999998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202</v>
      </c>
      <c r="AU242" s="210" t="s">
        <v>88</v>
      </c>
      <c r="AV242" s="14" t="s">
        <v>88</v>
      </c>
      <c r="AW242" s="14" t="s">
        <v>37</v>
      </c>
      <c r="AX242" s="14" t="s">
        <v>78</v>
      </c>
      <c r="AY242" s="210" t="s">
        <v>193</v>
      </c>
    </row>
    <row r="243" spans="1:65" s="14" customFormat="1" ht="11.25">
      <c r="B243" s="200"/>
      <c r="C243" s="201"/>
      <c r="D243" s="191" t="s">
        <v>202</v>
      </c>
      <c r="E243" s="202" t="s">
        <v>19</v>
      </c>
      <c r="F243" s="203" t="s">
        <v>329</v>
      </c>
      <c r="G243" s="201"/>
      <c r="H243" s="204">
        <v>0.93400000000000005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202</v>
      </c>
      <c r="AU243" s="210" t="s">
        <v>88</v>
      </c>
      <c r="AV243" s="14" t="s">
        <v>88</v>
      </c>
      <c r="AW243" s="14" t="s">
        <v>37</v>
      </c>
      <c r="AX243" s="14" t="s">
        <v>78</v>
      </c>
      <c r="AY243" s="210" t="s">
        <v>193</v>
      </c>
    </row>
    <row r="244" spans="1:65" s="14" customFormat="1" ht="11.25">
      <c r="B244" s="200"/>
      <c r="C244" s="201"/>
      <c r="D244" s="191" t="s">
        <v>202</v>
      </c>
      <c r="E244" s="202" t="s">
        <v>19</v>
      </c>
      <c r="F244" s="203" t="s">
        <v>330</v>
      </c>
      <c r="G244" s="201"/>
      <c r="H244" s="204">
        <v>0.89800000000000002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202</v>
      </c>
      <c r="AU244" s="210" t="s">
        <v>88</v>
      </c>
      <c r="AV244" s="14" t="s">
        <v>88</v>
      </c>
      <c r="AW244" s="14" t="s">
        <v>37</v>
      </c>
      <c r="AX244" s="14" t="s">
        <v>78</v>
      </c>
      <c r="AY244" s="210" t="s">
        <v>193</v>
      </c>
    </row>
    <row r="245" spans="1:65" s="14" customFormat="1" ht="11.25">
      <c r="B245" s="200"/>
      <c r="C245" s="201"/>
      <c r="D245" s="191" t="s">
        <v>202</v>
      </c>
      <c r="E245" s="202" t="s">
        <v>19</v>
      </c>
      <c r="F245" s="203" t="s">
        <v>331</v>
      </c>
      <c r="G245" s="201"/>
      <c r="H245" s="204">
        <v>1.6970000000000001</v>
      </c>
      <c r="I245" s="205"/>
      <c r="J245" s="201"/>
      <c r="K245" s="201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202</v>
      </c>
      <c r="AU245" s="210" t="s">
        <v>88</v>
      </c>
      <c r="AV245" s="14" t="s">
        <v>88</v>
      </c>
      <c r="AW245" s="14" t="s">
        <v>37</v>
      </c>
      <c r="AX245" s="14" t="s">
        <v>78</v>
      </c>
      <c r="AY245" s="210" t="s">
        <v>193</v>
      </c>
    </row>
    <row r="246" spans="1:65" s="16" customFormat="1" ht="11.25">
      <c r="B246" s="227"/>
      <c r="C246" s="228"/>
      <c r="D246" s="191" t="s">
        <v>202</v>
      </c>
      <c r="E246" s="229" t="s">
        <v>19</v>
      </c>
      <c r="F246" s="230" t="s">
        <v>230</v>
      </c>
      <c r="G246" s="228"/>
      <c r="H246" s="231">
        <v>8.6199999999999992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202</v>
      </c>
      <c r="AU246" s="237" t="s">
        <v>88</v>
      </c>
      <c r="AV246" s="16" t="s">
        <v>194</v>
      </c>
      <c r="AW246" s="16" t="s">
        <v>37</v>
      </c>
      <c r="AX246" s="16" t="s">
        <v>78</v>
      </c>
      <c r="AY246" s="237" t="s">
        <v>193</v>
      </c>
    </row>
    <row r="247" spans="1:65" s="15" customFormat="1" ht="11.25">
      <c r="B247" s="211"/>
      <c r="C247" s="212"/>
      <c r="D247" s="191" t="s">
        <v>202</v>
      </c>
      <c r="E247" s="213" t="s">
        <v>19</v>
      </c>
      <c r="F247" s="214" t="s">
        <v>207</v>
      </c>
      <c r="G247" s="212"/>
      <c r="H247" s="215">
        <v>248.18900000000002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202</v>
      </c>
      <c r="AU247" s="221" t="s">
        <v>88</v>
      </c>
      <c r="AV247" s="15" t="s">
        <v>200</v>
      </c>
      <c r="AW247" s="15" t="s">
        <v>37</v>
      </c>
      <c r="AX247" s="15" t="s">
        <v>86</v>
      </c>
      <c r="AY247" s="221" t="s">
        <v>193</v>
      </c>
    </row>
    <row r="248" spans="1:65" s="2" customFormat="1" ht="49.15" customHeight="1">
      <c r="A248" s="36"/>
      <c r="B248" s="37"/>
      <c r="C248" s="176" t="s">
        <v>332</v>
      </c>
      <c r="D248" s="176" t="s">
        <v>196</v>
      </c>
      <c r="E248" s="177" t="s">
        <v>333</v>
      </c>
      <c r="F248" s="178" t="s">
        <v>334</v>
      </c>
      <c r="G248" s="179" t="s">
        <v>104</v>
      </c>
      <c r="H248" s="180">
        <v>4.08</v>
      </c>
      <c r="I248" s="181"/>
      <c r="J248" s="182">
        <f>ROUND(I248*H248,2)</f>
        <v>0</v>
      </c>
      <c r="K248" s="178" t="s">
        <v>212</v>
      </c>
      <c r="L248" s="41"/>
      <c r="M248" s="183" t="s">
        <v>19</v>
      </c>
      <c r="N248" s="184" t="s">
        <v>49</v>
      </c>
      <c r="O248" s="66"/>
      <c r="P248" s="185">
        <f>O248*H248</f>
        <v>0</v>
      </c>
      <c r="Q248" s="185">
        <v>2.004</v>
      </c>
      <c r="R248" s="185">
        <f>Q248*H248</f>
        <v>8.1763200000000005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200</v>
      </c>
      <c r="AT248" s="187" t="s">
        <v>196</v>
      </c>
      <c r="AU248" s="187" t="s">
        <v>88</v>
      </c>
      <c r="AY248" s="19" t="s">
        <v>193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86</v>
      </c>
      <c r="BK248" s="188">
        <f>ROUND(I248*H248,2)</f>
        <v>0</v>
      </c>
      <c r="BL248" s="19" t="s">
        <v>200</v>
      </c>
      <c r="BM248" s="187" t="s">
        <v>335</v>
      </c>
    </row>
    <row r="249" spans="1:65" s="2" customFormat="1" ht="11.25">
      <c r="A249" s="36"/>
      <c r="B249" s="37"/>
      <c r="C249" s="38"/>
      <c r="D249" s="222" t="s">
        <v>214</v>
      </c>
      <c r="E249" s="38"/>
      <c r="F249" s="223" t="s">
        <v>336</v>
      </c>
      <c r="G249" s="38"/>
      <c r="H249" s="38"/>
      <c r="I249" s="224"/>
      <c r="J249" s="38"/>
      <c r="K249" s="38"/>
      <c r="L249" s="41"/>
      <c r="M249" s="225"/>
      <c r="N249" s="226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214</v>
      </c>
      <c r="AU249" s="19" t="s">
        <v>88</v>
      </c>
    </row>
    <row r="250" spans="1:65" s="13" customFormat="1" ht="11.25">
      <c r="B250" s="189"/>
      <c r="C250" s="190"/>
      <c r="D250" s="191" t="s">
        <v>202</v>
      </c>
      <c r="E250" s="192" t="s">
        <v>19</v>
      </c>
      <c r="F250" s="193" t="s">
        <v>203</v>
      </c>
      <c r="G250" s="190"/>
      <c r="H250" s="192" t="s">
        <v>19</v>
      </c>
      <c r="I250" s="194"/>
      <c r="J250" s="190"/>
      <c r="K250" s="190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202</v>
      </c>
      <c r="AU250" s="199" t="s">
        <v>88</v>
      </c>
      <c r="AV250" s="13" t="s">
        <v>86</v>
      </c>
      <c r="AW250" s="13" t="s">
        <v>37</v>
      </c>
      <c r="AX250" s="13" t="s">
        <v>78</v>
      </c>
      <c r="AY250" s="199" t="s">
        <v>193</v>
      </c>
    </row>
    <row r="251" spans="1:65" s="13" customFormat="1" ht="11.25">
      <c r="B251" s="189"/>
      <c r="C251" s="190"/>
      <c r="D251" s="191" t="s">
        <v>202</v>
      </c>
      <c r="E251" s="192" t="s">
        <v>19</v>
      </c>
      <c r="F251" s="193" t="s">
        <v>337</v>
      </c>
      <c r="G251" s="190"/>
      <c r="H251" s="192" t="s">
        <v>19</v>
      </c>
      <c r="I251" s="194"/>
      <c r="J251" s="190"/>
      <c r="K251" s="190"/>
      <c r="L251" s="195"/>
      <c r="M251" s="196"/>
      <c r="N251" s="197"/>
      <c r="O251" s="197"/>
      <c r="P251" s="197"/>
      <c r="Q251" s="197"/>
      <c r="R251" s="197"/>
      <c r="S251" s="197"/>
      <c r="T251" s="198"/>
      <c r="AT251" s="199" t="s">
        <v>202</v>
      </c>
      <c r="AU251" s="199" t="s">
        <v>88</v>
      </c>
      <c r="AV251" s="13" t="s">
        <v>86</v>
      </c>
      <c r="AW251" s="13" t="s">
        <v>37</v>
      </c>
      <c r="AX251" s="13" t="s">
        <v>78</v>
      </c>
      <c r="AY251" s="199" t="s">
        <v>193</v>
      </c>
    </row>
    <row r="252" spans="1:65" s="13" customFormat="1" ht="11.25">
      <c r="B252" s="189"/>
      <c r="C252" s="190"/>
      <c r="D252" s="191" t="s">
        <v>202</v>
      </c>
      <c r="E252" s="192" t="s">
        <v>19</v>
      </c>
      <c r="F252" s="193" t="s">
        <v>338</v>
      </c>
      <c r="G252" s="190"/>
      <c r="H252" s="192" t="s">
        <v>19</v>
      </c>
      <c r="I252" s="194"/>
      <c r="J252" s="190"/>
      <c r="K252" s="190"/>
      <c r="L252" s="195"/>
      <c r="M252" s="196"/>
      <c r="N252" s="197"/>
      <c r="O252" s="197"/>
      <c r="P252" s="197"/>
      <c r="Q252" s="197"/>
      <c r="R252" s="197"/>
      <c r="S252" s="197"/>
      <c r="T252" s="198"/>
      <c r="AT252" s="199" t="s">
        <v>202</v>
      </c>
      <c r="AU252" s="199" t="s">
        <v>88</v>
      </c>
      <c r="AV252" s="13" t="s">
        <v>86</v>
      </c>
      <c r="AW252" s="13" t="s">
        <v>37</v>
      </c>
      <c r="AX252" s="13" t="s">
        <v>78</v>
      </c>
      <c r="AY252" s="199" t="s">
        <v>193</v>
      </c>
    </row>
    <row r="253" spans="1:65" s="14" customFormat="1" ht="11.25">
      <c r="B253" s="200"/>
      <c r="C253" s="201"/>
      <c r="D253" s="191" t="s">
        <v>202</v>
      </c>
      <c r="E253" s="202" t="s">
        <v>19</v>
      </c>
      <c r="F253" s="203" t="s">
        <v>339</v>
      </c>
      <c r="G253" s="201"/>
      <c r="H253" s="204">
        <v>4.08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202</v>
      </c>
      <c r="AU253" s="210" t="s">
        <v>88</v>
      </c>
      <c r="AV253" s="14" t="s">
        <v>88</v>
      </c>
      <c r="AW253" s="14" t="s">
        <v>37</v>
      </c>
      <c r="AX253" s="14" t="s">
        <v>78</v>
      </c>
      <c r="AY253" s="210" t="s">
        <v>193</v>
      </c>
    </row>
    <row r="254" spans="1:65" s="15" customFormat="1" ht="11.25">
      <c r="B254" s="211"/>
      <c r="C254" s="212"/>
      <c r="D254" s="191" t="s">
        <v>202</v>
      </c>
      <c r="E254" s="213" t="s">
        <v>19</v>
      </c>
      <c r="F254" s="214" t="s">
        <v>207</v>
      </c>
      <c r="G254" s="212"/>
      <c r="H254" s="215">
        <v>4.08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202</v>
      </c>
      <c r="AU254" s="221" t="s">
        <v>88</v>
      </c>
      <c r="AV254" s="15" t="s">
        <v>200</v>
      </c>
      <c r="AW254" s="15" t="s">
        <v>37</v>
      </c>
      <c r="AX254" s="15" t="s">
        <v>86</v>
      </c>
      <c r="AY254" s="221" t="s">
        <v>193</v>
      </c>
    </row>
    <row r="255" spans="1:65" s="2" customFormat="1" ht="16.5" customHeight="1">
      <c r="A255" s="36"/>
      <c r="B255" s="37"/>
      <c r="C255" s="176" t="s">
        <v>7</v>
      </c>
      <c r="D255" s="176" t="s">
        <v>196</v>
      </c>
      <c r="E255" s="177" t="s">
        <v>340</v>
      </c>
      <c r="F255" s="178" t="s">
        <v>341</v>
      </c>
      <c r="G255" s="179" t="s">
        <v>97</v>
      </c>
      <c r="H255" s="180">
        <v>10.199999999999999</v>
      </c>
      <c r="I255" s="181"/>
      <c r="J255" s="182">
        <f>ROUND(I255*H255,2)</f>
        <v>0</v>
      </c>
      <c r="K255" s="178" t="s">
        <v>19</v>
      </c>
      <c r="L255" s="41"/>
      <c r="M255" s="183" t="s">
        <v>19</v>
      </c>
      <c r="N255" s="184" t="s">
        <v>49</v>
      </c>
      <c r="O255" s="66"/>
      <c r="P255" s="185">
        <f>O255*H255</f>
        <v>0</v>
      </c>
      <c r="Q255" s="185">
        <v>0.17787</v>
      </c>
      <c r="R255" s="185">
        <f>Q255*H255</f>
        <v>1.8142739999999999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200</v>
      </c>
      <c r="AT255" s="187" t="s">
        <v>196</v>
      </c>
      <c r="AU255" s="187" t="s">
        <v>88</v>
      </c>
      <c r="AY255" s="19" t="s">
        <v>193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9" t="s">
        <v>86</v>
      </c>
      <c r="BK255" s="188">
        <f>ROUND(I255*H255,2)</f>
        <v>0</v>
      </c>
      <c r="BL255" s="19" t="s">
        <v>200</v>
      </c>
      <c r="BM255" s="187" t="s">
        <v>342</v>
      </c>
    </row>
    <row r="256" spans="1:65" s="13" customFormat="1" ht="11.25">
      <c r="B256" s="189"/>
      <c r="C256" s="190"/>
      <c r="D256" s="191" t="s">
        <v>202</v>
      </c>
      <c r="E256" s="192" t="s">
        <v>19</v>
      </c>
      <c r="F256" s="193" t="s">
        <v>203</v>
      </c>
      <c r="G256" s="190"/>
      <c r="H256" s="192" t="s">
        <v>19</v>
      </c>
      <c r="I256" s="194"/>
      <c r="J256" s="190"/>
      <c r="K256" s="190"/>
      <c r="L256" s="195"/>
      <c r="M256" s="196"/>
      <c r="N256" s="197"/>
      <c r="O256" s="197"/>
      <c r="P256" s="197"/>
      <c r="Q256" s="197"/>
      <c r="R256" s="197"/>
      <c r="S256" s="197"/>
      <c r="T256" s="198"/>
      <c r="AT256" s="199" t="s">
        <v>202</v>
      </c>
      <c r="AU256" s="199" t="s">
        <v>88</v>
      </c>
      <c r="AV256" s="13" t="s">
        <v>86</v>
      </c>
      <c r="AW256" s="13" t="s">
        <v>37</v>
      </c>
      <c r="AX256" s="13" t="s">
        <v>78</v>
      </c>
      <c r="AY256" s="199" t="s">
        <v>193</v>
      </c>
    </row>
    <row r="257" spans="1:65" s="13" customFormat="1" ht="11.25">
      <c r="B257" s="189"/>
      <c r="C257" s="190"/>
      <c r="D257" s="191" t="s">
        <v>202</v>
      </c>
      <c r="E257" s="192" t="s">
        <v>19</v>
      </c>
      <c r="F257" s="193" t="s">
        <v>337</v>
      </c>
      <c r="G257" s="190"/>
      <c r="H257" s="192" t="s">
        <v>19</v>
      </c>
      <c r="I257" s="194"/>
      <c r="J257" s="190"/>
      <c r="K257" s="190"/>
      <c r="L257" s="195"/>
      <c r="M257" s="196"/>
      <c r="N257" s="197"/>
      <c r="O257" s="197"/>
      <c r="P257" s="197"/>
      <c r="Q257" s="197"/>
      <c r="R257" s="197"/>
      <c r="S257" s="197"/>
      <c r="T257" s="198"/>
      <c r="AT257" s="199" t="s">
        <v>202</v>
      </c>
      <c r="AU257" s="199" t="s">
        <v>88</v>
      </c>
      <c r="AV257" s="13" t="s">
        <v>86</v>
      </c>
      <c r="AW257" s="13" t="s">
        <v>37</v>
      </c>
      <c r="AX257" s="13" t="s">
        <v>78</v>
      </c>
      <c r="AY257" s="199" t="s">
        <v>193</v>
      </c>
    </row>
    <row r="258" spans="1:65" s="13" customFormat="1" ht="11.25">
      <c r="B258" s="189"/>
      <c r="C258" s="190"/>
      <c r="D258" s="191" t="s">
        <v>202</v>
      </c>
      <c r="E258" s="192" t="s">
        <v>19</v>
      </c>
      <c r="F258" s="193" t="s">
        <v>338</v>
      </c>
      <c r="G258" s="190"/>
      <c r="H258" s="192" t="s">
        <v>19</v>
      </c>
      <c r="I258" s="194"/>
      <c r="J258" s="190"/>
      <c r="K258" s="190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202</v>
      </c>
      <c r="AU258" s="199" t="s">
        <v>88</v>
      </c>
      <c r="AV258" s="13" t="s">
        <v>86</v>
      </c>
      <c r="AW258" s="13" t="s">
        <v>37</v>
      </c>
      <c r="AX258" s="13" t="s">
        <v>78</v>
      </c>
      <c r="AY258" s="199" t="s">
        <v>193</v>
      </c>
    </row>
    <row r="259" spans="1:65" s="14" customFormat="1" ht="11.25">
      <c r="B259" s="200"/>
      <c r="C259" s="201"/>
      <c r="D259" s="191" t="s">
        <v>202</v>
      </c>
      <c r="E259" s="202" t="s">
        <v>19</v>
      </c>
      <c r="F259" s="203" t="s">
        <v>343</v>
      </c>
      <c r="G259" s="201"/>
      <c r="H259" s="204">
        <v>10.199999999999999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202</v>
      </c>
      <c r="AU259" s="210" t="s">
        <v>88</v>
      </c>
      <c r="AV259" s="14" t="s">
        <v>88</v>
      </c>
      <c r="AW259" s="14" t="s">
        <v>37</v>
      </c>
      <c r="AX259" s="14" t="s">
        <v>78</v>
      </c>
      <c r="AY259" s="210" t="s">
        <v>193</v>
      </c>
    </row>
    <row r="260" spans="1:65" s="15" customFormat="1" ht="11.25">
      <c r="B260" s="211"/>
      <c r="C260" s="212"/>
      <c r="D260" s="191" t="s">
        <v>202</v>
      </c>
      <c r="E260" s="213" t="s">
        <v>19</v>
      </c>
      <c r="F260" s="214" t="s">
        <v>207</v>
      </c>
      <c r="G260" s="212"/>
      <c r="H260" s="215">
        <v>10.199999999999999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202</v>
      </c>
      <c r="AU260" s="221" t="s">
        <v>88</v>
      </c>
      <c r="AV260" s="15" t="s">
        <v>200</v>
      </c>
      <c r="AW260" s="15" t="s">
        <v>37</v>
      </c>
      <c r="AX260" s="15" t="s">
        <v>86</v>
      </c>
      <c r="AY260" s="221" t="s">
        <v>193</v>
      </c>
    </row>
    <row r="261" spans="1:65" s="12" customFormat="1" ht="22.9" customHeight="1">
      <c r="B261" s="160"/>
      <c r="C261" s="161"/>
      <c r="D261" s="162" t="s">
        <v>77</v>
      </c>
      <c r="E261" s="174" t="s">
        <v>344</v>
      </c>
      <c r="F261" s="174" t="s">
        <v>345</v>
      </c>
      <c r="G261" s="161"/>
      <c r="H261" s="161"/>
      <c r="I261" s="164"/>
      <c r="J261" s="175">
        <f>BK261</f>
        <v>0</v>
      </c>
      <c r="K261" s="161"/>
      <c r="L261" s="166"/>
      <c r="M261" s="167"/>
      <c r="N261" s="168"/>
      <c r="O261" s="168"/>
      <c r="P261" s="169">
        <f>P262</f>
        <v>0</v>
      </c>
      <c r="Q261" s="168"/>
      <c r="R261" s="169">
        <f>R262</f>
        <v>0</v>
      </c>
      <c r="S261" s="168"/>
      <c r="T261" s="170">
        <f>T262</f>
        <v>0</v>
      </c>
      <c r="AR261" s="171" t="s">
        <v>86</v>
      </c>
      <c r="AT261" s="172" t="s">
        <v>77</v>
      </c>
      <c r="AU261" s="172" t="s">
        <v>86</v>
      </c>
      <c r="AY261" s="171" t="s">
        <v>193</v>
      </c>
      <c r="BK261" s="173">
        <f>BK262</f>
        <v>0</v>
      </c>
    </row>
    <row r="262" spans="1:65" s="12" customFormat="1" ht="20.85" customHeight="1">
      <c r="B262" s="160"/>
      <c r="C262" s="161"/>
      <c r="D262" s="162" t="s">
        <v>77</v>
      </c>
      <c r="E262" s="174" t="s">
        <v>346</v>
      </c>
      <c r="F262" s="174" t="s">
        <v>347</v>
      </c>
      <c r="G262" s="161"/>
      <c r="H262" s="161"/>
      <c r="I262" s="164"/>
      <c r="J262" s="175">
        <f>BK262</f>
        <v>0</v>
      </c>
      <c r="K262" s="161"/>
      <c r="L262" s="166"/>
      <c r="M262" s="167"/>
      <c r="N262" s="168"/>
      <c r="O262" s="168"/>
      <c r="P262" s="169">
        <f>SUM(P263:P271)</f>
        <v>0</v>
      </c>
      <c r="Q262" s="168"/>
      <c r="R262" s="169">
        <f>SUM(R263:R271)</f>
        <v>0</v>
      </c>
      <c r="S262" s="168"/>
      <c r="T262" s="170">
        <f>SUM(T263:T271)</f>
        <v>0</v>
      </c>
      <c r="AR262" s="171" t="s">
        <v>86</v>
      </c>
      <c r="AT262" s="172" t="s">
        <v>77</v>
      </c>
      <c r="AU262" s="172" t="s">
        <v>88</v>
      </c>
      <c r="AY262" s="171" t="s">
        <v>193</v>
      </c>
      <c r="BK262" s="173">
        <f>SUM(BK263:BK271)</f>
        <v>0</v>
      </c>
    </row>
    <row r="263" spans="1:65" s="2" customFormat="1" ht="66.75" customHeight="1">
      <c r="A263" s="36"/>
      <c r="B263" s="37"/>
      <c r="C263" s="176" t="s">
        <v>348</v>
      </c>
      <c r="D263" s="176" t="s">
        <v>196</v>
      </c>
      <c r="E263" s="177" t="s">
        <v>349</v>
      </c>
      <c r="F263" s="178" t="s">
        <v>350</v>
      </c>
      <c r="G263" s="179" t="s">
        <v>351</v>
      </c>
      <c r="H263" s="180">
        <v>4.7450000000000001</v>
      </c>
      <c r="I263" s="181"/>
      <c r="J263" s="182">
        <f>ROUND(I263*H263,2)</f>
        <v>0</v>
      </c>
      <c r="K263" s="178" t="s">
        <v>19</v>
      </c>
      <c r="L263" s="41"/>
      <c r="M263" s="183" t="s">
        <v>19</v>
      </c>
      <c r="N263" s="184" t="s">
        <v>49</v>
      </c>
      <c r="O263" s="66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200</v>
      </c>
      <c r="AT263" s="187" t="s">
        <v>196</v>
      </c>
      <c r="AU263" s="187" t="s">
        <v>194</v>
      </c>
      <c r="AY263" s="19" t="s">
        <v>193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9" t="s">
        <v>86</v>
      </c>
      <c r="BK263" s="188">
        <f>ROUND(I263*H263,2)</f>
        <v>0</v>
      </c>
      <c r="BL263" s="19" t="s">
        <v>200</v>
      </c>
      <c r="BM263" s="187" t="s">
        <v>352</v>
      </c>
    </row>
    <row r="264" spans="1:65" s="13" customFormat="1" ht="11.25">
      <c r="B264" s="189"/>
      <c r="C264" s="190"/>
      <c r="D264" s="191" t="s">
        <v>202</v>
      </c>
      <c r="E264" s="192" t="s">
        <v>19</v>
      </c>
      <c r="F264" s="193" t="s">
        <v>203</v>
      </c>
      <c r="G264" s="190"/>
      <c r="H264" s="192" t="s">
        <v>19</v>
      </c>
      <c r="I264" s="194"/>
      <c r="J264" s="190"/>
      <c r="K264" s="190"/>
      <c r="L264" s="195"/>
      <c r="M264" s="196"/>
      <c r="N264" s="197"/>
      <c r="O264" s="197"/>
      <c r="P264" s="197"/>
      <c r="Q264" s="197"/>
      <c r="R264" s="197"/>
      <c r="S264" s="197"/>
      <c r="T264" s="198"/>
      <c r="AT264" s="199" t="s">
        <v>202</v>
      </c>
      <c r="AU264" s="199" t="s">
        <v>194</v>
      </c>
      <c r="AV264" s="13" t="s">
        <v>86</v>
      </c>
      <c r="AW264" s="13" t="s">
        <v>37</v>
      </c>
      <c r="AX264" s="13" t="s">
        <v>78</v>
      </c>
      <c r="AY264" s="199" t="s">
        <v>193</v>
      </c>
    </row>
    <row r="265" spans="1:65" s="13" customFormat="1" ht="22.5">
      <c r="B265" s="189"/>
      <c r="C265" s="190"/>
      <c r="D265" s="191" t="s">
        <v>202</v>
      </c>
      <c r="E265" s="192" t="s">
        <v>19</v>
      </c>
      <c r="F265" s="193" t="s">
        <v>353</v>
      </c>
      <c r="G265" s="190"/>
      <c r="H265" s="192" t="s">
        <v>19</v>
      </c>
      <c r="I265" s="194"/>
      <c r="J265" s="190"/>
      <c r="K265" s="190"/>
      <c r="L265" s="195"/>
      <c r="M265" s="196"/>
      <c r="N265" s="197"/>
      <c r="O265" s="197"/>
      <c r="P265" s="197"/>
      <c r="Q265" s="197"/>
      <c r="R265" s="197"/>
      <c r="S265" s="197"/>
      <c r="T265" s="198"/>
      <c r="AT265" s="199" t="s">
        <v>202</v>
      </c>
      <c r="AU265" s="199" t="s">
        <v>194</v>
      </c>
      <c r="AV265" s="13" t="s">
        <v>86</v>
      </c>
      <c r="AW265" s="13" t="s">
        <v>37</v>
      </c>
      <c r="AX265" s="13" t="s">
        <v>78</v>
      </c>
      <c r="AY265" s="199" t="s">
        <v>193</v>
      </c>
    </row>
    <row r="266" spans="1:65" s="13" customFormat="1" ht="11.25">
      <c r="B266" s="189"/>
      <c r="C266" s="190"/>
      <c r="D266" s="191" t="s">
        <v>202</v>
      </c>
      <c r="E266" s="192" t="s">
        <v>19</v>
      </c>
      <c r="F266" s="193" t="s">
        <v>354</v>
      </c>
      <c r="G266" s="190"/>
      <c r="H266" s="192" t="s">
        <v>19</v>
      </c>
      <c r="I266" s="194"/>
      <c r="J266" s="190"/>
      <c r="K266" s="190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202</v>
      </c>
      <c r="AU266" s="199" t="s">
        <v>194</v>
      </c>
      <c r="AV266" s="13" t="s">
        <v>86</v>
      </c>
      <c r="AW266" s="13" t="s">
        <v>37</v>
      </c>
      <c r="AX266" s="13" t="s">
        <v>78</v>
      </c>
      <c r="AY266" s="199" t="s">
        <v>193</v>
      </c>
    </row>
    <row r="267" spans="1:65" s="13" customFormat="1" ht="11.25">
      <c r="B267" s="189"/>
      <c r="C267" s="190"/>
      <c r="D267" s="191" t="s">
        <v>202</v>
      </c>
      <c r="E267" s="192" t="s">
        <v>19</v>
      </c>
      <c r="F267" s="193" t="s">
        <v>355</v>
      </c>
      <c r="G267" s="190"/>
      <c r="H267" s="192" t="s">
        <v>19</v>
      </c>
      <c r="I267" s="194"/>
      <c r="J267" s="190"/>
      <c r="K267" s="190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202</v>
      </c>
      <c r="AU267" s="199" t="s">
        <v>194</v>
      </c>
      <c r="AV267" s="13" t="s">
        <v>86</v>
      </c>
      <c r="AW267" s="13" t="s">
        <v>37</v>
      </c>
      <c r="AX267" s="13" t="s">
        <v>78</v>
      </c>
      <c r="AY267" s="199" t="s">
        <v>193</v>
      </c>
    </row>
    <row r="268" spans="1:65" s="13" customFormat="1" ht="11.25">
      <c r="B268" s="189"/>
      <c r="C268" s="190"/>
      <c r="D268" s="191" t="s">
        <v>202</v>
      </c>
      <c r="E268" s="192" t="s">
        <v>19</v>
      </c>
      <c r="F268" s="193" t="s">
        <v>205</v>
      </c>
      <c r="G268" s="190"/>
      <c r="H268" s="192" t="s">
        <v>19</v>
      </c>
      <c r="I268" s="194"/>
      <c r="J268" s="190"/>
      <c r="K268" s="190"/>
      <c r="L268" s="195"/>
      <c r="M268" s="196"/>
      <c r="N268" s="197"/>
      <c r="O268" s="197"/>
      <c r="P268" s="197"/>
      <c r="Q268" s="197"/>
      <c r="R268" s="197"/>
      <c r="S268" s="197"/>
      <c r="T268" s="198"/>
      <c r="AT268" s="199" t="s">
        <v>202</v>
      </c>
      <c r="AU268" s="199" t="s">
        <v>194</v>
      </c>
      <c r="AV268" s="13" t="s">
        <v>86</v>
      </c>
      <c r="AW268" s="13" t="s">
        <v>37</v>
      </c>
      <c r="AX268" s="13" t="s">
        <v>78</v>
      </c>
      <c r="AY268" s="199" t="s">
        <v>193</v>
      </c>
    </row>
    <row r="269" spans="1:65" s="13" customFormat="1" ht="11.25">
      <c r="B269" s="189"/>
      <c r="C269" s="190"/>
      <c r="D269" s="191" t="s">
        <v>202</v>
      </c>
      <c r="E269" s="192" t="s">
        <v>19</v>
      </c>
      <c r="F269" s="193" t="s">
        <v>240</v>
      </c>
      <c r="G269" s="190"/>
      <c r="H269" s="192" t="s">
        <v>19</v>
      </c>
      <c r="I269" s="194"/>
      <c r="J269" s="190"/>
      <c r="K269" s="190"/>
      <c r="L269" s="195"/>
      <c r="M269" s="196"/>
      <c r="N269" s="197"/>
      <c r="O269" s="197"/>
      <c r="P269" s="197"/>
      <c r="Q269" s="197"/>
      <c r="R269" s="197"/>
      <c r="S269" s="197"/>
      <c r="T269" s="198"/>
      <c r="AT269" s="199" t="s">
        <v>202</v>
      </c>
      <c r="AU269" s="199" t="s">
        <v>194</v>
      </c>
      <c r="AV269" s="13" t="s">
        <v>86</v>
      </c>
      <c r="AW269" s="13" t="s">
        <v>37</v>
      </c>
      <c r="AX269" s="13" t="s">
        <v>78</v>
      </c>
      <c r="AY269" s="199" t="s">
        <v>193</v>
      </c>
    </row>
    <row r="270" spans="1:65" s="14" customFormat="1" ht="11.25">
      <c r="B270" s="200"/>
      <c r="C270" s="201"/>
      <c r="D270" s="191" t="s">
        <v>202</v>
      </c>
      <c r="E270" s="202" t="s">
        <v>19</v>
      </c>
      <c r="F270" s="203" t="s">
        <v>356</v>
      </c>
      <c r="G270" s="201"/>
      <c r="H270" s="204">
        <v>4.7450000000000001</v>
      </c>
      <c r="I270" s="205"/>
      <c r="J270" s="201"/>
      <c r="K270" s="201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202</v>
      </c>
      <c r="AU270" s="210" t="s">
        <v>194</v>
      </c>
      <c r="AV270" s="14" t="s">
        <v>88</v>
      </c>
      <c r="AW270" s="14" t="s">
        <v>37</v>
      </c>
      <c r="AX270" s="14" t="s">
        <v>78</v>
      </c>
      <c r="AY270" s="210" t="s">
        <v>193</v>
      </c>
    </row>
    <row r="271" spans="1:65" s="15" customFormat="1" ht="11.25">
      <c r="B271" s="211"/>
      <c r="C271" s="212"/>
      <c r="D271" s="191" t="s">
        <v>202</v>
      </c>
      <c r="E271" s="213" t="s">
        <v>19</v>
      </c>
      <c r="F271" s="214" t="s">
        <v>207</v>
      </c>
      <c r="G271" s="212"/>
      <c r="H271" s="215">
        <v>4.7450000000000001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202</v>
      </c>
      <c r="AU271" s="221" t="s">
        <v>194</v>
      </c>
      <c r="AV271" s="15" t="s">
        <v>200</v>
      </c>
      <c r="AW271" s="15" t="s">
        <v>37</v>
      </c>
      <c r="AX271" s="15" t="s">
        <v>86</v>
      </c>
      <c r="AY271" s="221" t="s">
        <v>193</v>
      </c>
    </row>
    <row r="272" spans="1:65" s="12" customFormat="1" ht="22.9" customHeight="1">
      <c r="B272" s="160"/>
      <c r="C272" s="161"/>
      <c r="D272" s="162" t="s">
        <v>77</v>
      </c>
      <c r="E272" s="174" t="s">
        <v>250</v>
      </c>
      <c r="F272" s="174" t="s">
        <v>357</v>
      </c>
      <c r="G272" s="161"/>
      <c r="H272" s="161"/>
      <c r="I272" s="164"/>
      <c r="J272" s="175">
        <f>BK272</f>
        <v>0</v>
      </c>
      <c r="K272" s="161"/>
      <c r="L272" s="166"/>
      <c r="M272" s="167"/>
      <c r="N272" s="168"/>
      <c r="O272" s="168"/>
      <c r="P272" s="169">
        <f>SUM(P273:P623)</f>
        <v>0</v>
      </c>
      <c r="Q272" s="168"/>
      <c r="R272" s="169">
        <f>SUM(R273:R623)</f>
        <v>1.9925280000000001</v>
      </c>
      <c r="S272" s="168"/>
      <c r="T272" s="170">
        <f>SUM(T273:T623)</f>
        <v>26.403915000000005</v>
      </c>
      <c r="AR272" s="171" t="s">
        <v>86</v>
      </c>
      <c r="AT272" s="172" t="s">
        <v>77</v>
      </c>
      <c r="AU272" s="172" t="s">
        <v>86</v>
      </c>
      <c r="AY272" s="171" t="s">
        <v>193</v>
      </c>
      <c r="BK272" s="173">
        <f>SUM(BK273:BK623)</f>
        <v>0</v>
      </c>
    </row>
    <row r="273" spans="1:65" s="2" customFormat="1" ht="16.5" customHeight="1">
      <c r="A273" s="36"/>
      <c r="B273" s="37"/>
      <c r="C273" s="176" t="s">
        <v>358</v>
      </c>
      <c r="D273" s="176" t="s">
        <v>196</v>
      </c>
      <c r="E273" s="177" t="s">
        <v>359</v>
      </c>
      <c r="F273" s="178" t="s">
        <v>360</v>
      </c>
      <c r="G273" s="179" t="s">
        <v>97</v>
      </c>
      <c r="H273" s="180">
        <v>6.76</v>
      </c>
      <c r="I273" s="181"/>
      <c r="J273" s="182">
        <f>ROUND(I273*H273,2)</f>
        <v>0</v>
      </c>
      <c r="K273" s="178" t="s">
        <v>19</v>
      </c>
      <c r="L273" s="41"/>
      <c r="M273" s="183" t="s">
        <v>19</v>
      </c>
      <c r="N273" s="184" t="s">
        <v>49</v>
      </c>
      <c r="O273" s="66"/>
      <c r="P273" s="185">
        <f>O273*H273</f>
        <v>0</v>
      </c>
      <c r="Q273" s="185">
        <v>0</v>
      </c>
      <c r="R273" s="185">
        <f>Q273*H273</f>
        <v>0</v>
      </c>
      <c r="S273" s="185">
        <v>0</v>
      </c>
      <c r="T273" s="18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7" t="s">
        <v>200</v>
      </c>
      <c r="AT273" s="187" t="s">
        <v>196</v>
      </c>
      <c r="AU273" s="187" t="s">
        <v>88</v>
      </c>
      <c r="AY273" s="19" t="s">
        <v>193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9" t="s">
        <v>86</v>
      </c>
      <c r="BK273" s="188">
        <f>ROUND(I273*H273,2)</f>
        <v>0</v>
      </c>
      <c r="BL273" s="19" t="s">
        <v>200</v>
      </c>
      <c r="BM273" s="187" t="s">
        <v>361</v>
      </c>
    </row>
    <row r="274" spans="1:65" s="13" customFormat="1" ht="11.25">
      <c r="B274" s="189"/>
      <c r="C274" s="190"/>
      <c r="D274" s="191" t="s">
        <v>202</v>
      </c>
      <c r="E274" s="192" t="s">
        <v>19</v>
      </c>
      <c r="F274" s="193" t="s">
        <v>289</v>
      </c>
      <c r="G274" s="190"/>
      <c r="H274" s="192" t="s">
        <v>19</v>
      </c>
      <c r="I274" s="194"/>
      <c r="J274" s="190"/>
      <c r="K274" s="190"/>
      <c r="L274" s="195"/>
      <c r="M274" s="196"/>
      <c r="N274" s="197"/>
      <c r="O274" s="197"/>
      <c r="P274" s="197"/>
      <c r="Q274" s="197"/>
      <c r="R274" s="197"/>
      <c r="S274" s="197"/>
      <c r="T274" s="198"/>
      <c r="AT274" s="199" t="s">
        <v>202</v>
      </c>
      <c r="AU274" s="199" t="s">
        <v>88</v>
      </c>
      <c r="AV274" s="13" t="s">
        <v>86</v>
      </c>
      <c r="AW274" s="13" t="s">
        <v>37</v>
      </c>
      <c r="AX274" s="13" t="s">
        <v>78</v>
      </c>
      <c r="AY274" s="199" t="s">
        <v>193</v>
      </c>
    </row>
    <row r="275" spans="1:65" s="13" customFormat="1" ht="11.25">
      <c r="B275" s="189"/>
      <c r="C275" s="190"/>
      <c r="D275" s="191" t="s">
        <v>202</v>
      </c>
      <c r="E275" s="192" t="s">
        <v>19</v>
      </c>
      <c r="F275" s="193" t="s">
        <v>204</v>
      </c>
      <c r="G275" s="190"/>
      <c r="H275" s="192" t="s">
        <v>19</v>
      </c>
      <c r="I275" s="194"/>
      <c r="J275" s="190"/>
      <c r="K275" s="190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202</v>
      </c>
      <c r="AU275" s="199" t="s">
        <v>88</v>
      </c>
      <c r="AV275" s="13" t="s">
        <v>86</v>
      </c>
      <c r="AW275" s="13" t="s">
        <v>37</v>
      </c>
      <c r="AX275" s="13" t="s">
        <v>78</v>
      </c>
      <c r="AY275" s="199" t="s">
        <v>193</v>
      </c>
    </row>
    <row r="276" spans="1:65" s="13" customFormat="1" ht="11.25">
      <c r="B276" s="189"/>
      <c r="C276" s="190"/>
      <c r="D276" s="191" t="s">
        <v>202</v>
      </c>
      <c r="E276" s="192" t="s">
        <v>19</v>
      </c>
      <c r="F276" s="193" t="s">
        <v>290</v>
      </c>
      <c r="G276" s="190"/>
      <c r="H276" s="192" t="s">
        <v>19</v>
      </c>
      <c r="I276" s="194"/>
      <c r="J276" s="190"/>
      <c r="K276" s="190"/>
      <c r="L276" s="195"/>
      <c r="M276" s="196"/>
      <c r="N276" s="197"/>
      <c r="O276" s="197"/>
      <c r="P276" s="197"/>
      <c r="Q276" s="197"/>
      <c r="R276" s="197"/>
      <c r="S276" s="197"/>
      <c r="T276" s="198"/>
      <c r="AT276" s="199" t="s">
        <v>202</v>
      </c>
      <c r="AU276" s="199" t="s">
        <v>88</v>
      </c>
      <c r="AV276" s="13" t="s">
        <v>86</v>
      </c>
      <c r="AW276" s="13" t="s">
        <v>37</v>
      </c>
      <c r="AX276" s="13" t="s">
        <v>78</v>
      </c>
      <c r="AY276" s="199" t="s">
        <v>193</v>
      </c>
    </row>
    <row r="277" spans="1:65" s="14" customFormat="1" ht="11.25">
      <c r="B277" s="200"/>
      <c r="C277" s="201"/>
      <c r="D277" s="191" t="s">
        <v>202</v>
      </c>
      <c r="E277" s="202" t="s">
        <v>19</v>
      </c>
      <c r="F277" s="203" t="s">
        <v>291</v>
      </c>
      <c r="G277" s="201"/>
      <c r="H277" s="204">
        <v>6.76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202</v>
      </c>
      <c r="AU277" s="210" t="s">
        <v>88</v>
      </c>
      <c r="AV277" s="14" t="s">
        <v>88</v>
      </c>
      <c r="AW277" s="14" t="s">
        <v>37</v>
      </c>
      <c r="AX277" s="14" t="s">
        <v>78</v>
      </c>
      <c r="AY277" s="210" t="s">
        <v>193</v>
      </c>
    </row>
    <row r="278" spans="1:65" s="15" customFormat="1" ht="11.25">
      <c r="B278" s="211"/>
      <c r="C278" s="212"/>
      <c r="D278" s="191" t="s">
        <v>202</v>
      </c>
      <c r="E278" s="213" t="s">
        <v>19</v>
      </c>
      <c r="F278" s="214" t="s">
        <v>207</v>
      </c>
      <c r="G278" s="212"/>
      <c r="H278" s="215">
        <v>6.76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202</v>
      </c>
      <c r="AU278" s="221" t="s">
        <v>88</v>
      </c>
      <c r="AV278" s="15" t="s">
        <v>200</v>
      </c>
      <c r="AW278" s="15" t="s">
        <v>37</v>
      </c>
      <c r="AX278" s="15" t="s">
        <v>86</v>
      </c>
      <c r="AY278" s="221" t="s">
        <v>193</v>
      </c>
    </row>
    <row r="279" spans="1:65" s="2" customFormat="1" ht="44.25" customHeight="1">
      <c r="A279" s="36"/>
      <c r="B279" s="37"/>
      <c r="C279" s="176" t="s">
        <v>362</v>
      </c>
      <c r="D279" s="176" t="s">
        <v>196</v>
      </c>
      <c r="E279" s="177" t="s">
        <v>363</v>
      </c>
      <c r="F279" s="178" t="s">
        <v>364</v>
      </c>
      <c r="G279" s="179" t="s">
        <v>97</v>
      </c>
      <c r="H279" s="180">
        <v>177</v>
      </c>
      <c r="I279" s="181"/>
      <c r="J279" s="182">
        <f>ROUND(I279*H279,2)</f>
        <v>0</v>
      </c>
      <c r="K279" s="178" t="s">
        <v>212</v>
      </c>
      <c r="L279" s="41"/>
      <c r="M279" s="183" t="s">
        <v>19</v>
      </c>
      <c r="N279" s="184" t="s">
        <v>49</v>
      </c>
      <c r="O279" s="66"/>
      <c r="P279" s="185">
        <f>O279*H279</f>
        <v>0</v>
      </c>
      <c r="Q279" s="185">
        <v>0</v>
      </c>
      <c r="R279" s="185">
        <f>Q279*H279</f>
        <v>0</v>
      </c>
      <c r="S279" s="185">
        <v>0</v>
      </c>
      <c r="T279" s="18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7" t="s">
        <v>200</v>
      </c>
      <c r="AT279" s="187" t="s">
        <v>196</v>
      </c>
      <c r="AU279" s="187" t="s">
        <v>88</v>
      </c>
      <c r="AY279" s="19" t="s">
        <v>193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9" t="s">
        <v>86</v>
      </c>
      <c r="BK279" s="188">
        <f>ROUND(I279*H279,2)</f>
        <v>0</v>
      </c>
      <c r="BL279" s="19" t="s">
        <v>200</v>
      </c>
      <c r="BM279" s="187" t="s">
        <v>365</v>
      </c>
    </row>
    <row r="280" spans="1:65" s="2" customFormat="1" ht="11.25">
      <c r="A280" s="36"/>
      <c r="B280" s="37"/>
      <c r="C280" s="38"/>
      <c r="D280" s="222" t="s">
        <v>214</v>
      </c>
      <c r="E280" s="38"/>
      <c r="F280" s="223" t="s">
        <v>366</v>
      </c>
      <c r="G280" s="38"/>
      <c r="H280" s="38"/>
      <c r="I280" s="224"/>
      <c r="J280" s="38"/>
      <c r="K280" s="38"/>
      <c r="L280" s="41"/>
      <c r="M280" s="225"/>
      <c r="N280" s="226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214</v>
      </c>
      <c r="AU280" s="19" t="s">
        <v>88</v>
      </c>
    </row>
    <row r="281" spans="1:65" s="13" customFormat="1" ht="11.25">
      <c r="B281" s="189"/>
      <c r="C281" s="190"/>
      <c r="D281" s="191" t="s">
        <v>202</v>
      </c>
      <c r="E281" s="192" t="s">
        <v>19</v>
      </c>
      <c r="F281" s="193" t="s">
        <v>289</v>
      </c>
      <c r="G281" s="190"/>
      <c r="H281" s="192" t="s">
        <v>19</v>
      </c>
      <c r="I281" s="194"/>
      <c r="J281" s="190"/>
      <c r="K281" s="190"/>
      <c r="L281" s="195"/>
      <c r="M281" s="196"/>
      <c r="N281" s="197"/>
      <c r="O281" s="197"/>
      <c r="P281" s="197"/>
      <c r="Q281" s="197"/>
      <c r="R281" s="197"/>
      <c r="S281" s="197"/>
      <c r="T281" s="198"/>
      <c r="AT281" s="199" t="s">
        <v>202</v>
      </c>
      <c r="AU281" s="199" t="s">
        <v>88</v>
      </c>
      <c r="AV281" s="13" t="s">
        <v>86</v>
      </c>
      <c r="AW281" s="13" t="s">
        <v>37</v>
      </c>
      <c r="AX281" s="13" t="s">
        <v>78</v>
      </c>
      <c r="AY281" s="199" t="s">
        <v>193</v>
      </c>
    </row>
    <row r="282" spans="1:65" s="13" customFormat="1" ht="11.25">
      <c r="B282" s="189"/>
      <c r="C282" s="190"/>
      <c r="D282" s="191" t="s">
        <v>202</v>
      </c>
      <c r="E282" s="192" t="s">
        <v>19</v>
      </c>
      <c r="F282" s="193" t="s">
        <v>367</v>
      </c>
      <c r="G282" s="190"/>
      <c r="H282" s="192" t="s">
        <v>19</v>
      </c>
      <c r="I282" s="194"/>
      <c r="J282" s="190"/>
      <c r="K282" s="190"/>
      <c r="L282" s="195"/>
      <c r="M282" s="196"/>
      <c r="N282" s="197"/>
      <c r="O282" s="197"/>
      <c r="P282" s="197"/>
      <c r="Q282" s="197"/>
      <c r="R282" s="197"/>
      <c r="S282" s="197"/>
      <c r="T282" s="198"/>
      <c r="AT282" s="199" t="s">
        <v>202</v>
      </c>
      <c r="AU282" s="199" t="s">
        <v>88</v>
      </c>
      <c r="AV282" s="13" t="s">
        <v>86</v>
      </c>
      <c r="AW282" s="13" t="s">
        <v>37</v>
      </c>
      <c r="AX282" s="13" t="s">
        <v>78</v>
      </c>
      <c r="AY282" s="199" t="s">
        <v>193</v>
      </c>
    </row>
    <row r="283" spans="1:65" s="13" customFormat="1" ht="11.25">
      <c r="B283" s="189"/>
      <c r="C283" s="190"/>
      <c r="D283" s="191" t="s">
        <v>202</v>
      </c>
      <c r="E283" s="192" t="s">
        <v>19</v>
      </c>
      <c r="F283" s="193" t="s">
        <v>368</v>
      </c>
      <c r="G283" s="190"/>
      <c r="H283" s="192" t="s">
        <v>19</v>
      </c>
      <c r="I283" s="194"/>
      <c r="J283" s="190"/>
      <c r="K283" s="190"/>
      <c r="L283" s="195"/>
      <c r="M283" s="196"/>
      <c r="N283" s="197"/>
      <c r="O283" s="197"/>
      <c r="P283" s="197"/>
      <c r="Q283" s="197"/>
      <c r="R283" s="197"/>
      <c r="S283" s="197"/>
      <c r="T283" s="198"/>
      <c r="AT283" s="199" t="s">
        <v>202</v>
      </c>
      <c r="AU283" s="199" t="s">
        <v>88</v>
      </c>
      <c r="AV283" s="13" t="s">
        <v>86</v>
      </c>
      <c r="AW283" s="13" t="s">
        <v>37</v>
      </c>
      <c r="AX283" s="13" t="s">
        <v>78</v>
      </c>
      <c r="AY283" s="199" t="s">
        <v>193</v>
      </c>
    </row>
    <row r="284" spans="1:65" s="14" customFormat="1" ht="11.25">
      <c r="B284" s="200"/>
      <c r="C284" s="201"/>
      <c r="D284" s="191" t="s">
        <v>202</v>
      </c>
      <c r="E284" s="202" t="s">
        <v>19</v>
      </c>
      <c r="F284" s="203" t="s">
        <v>369</v>
      </c>
      <c r="G284" s="201"/>
      <c r="H284" s="204">
        <v>115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202</v>
      </c>
      <c r="AU284" s="210" t="s">
        <v>88</v>
      </c>
      <c r="AV284" s="14" t="s">
        <v>88</v>
      </c>
      <c r="AW284" s="14" t="s">
        <v>37</v>
      </c>
      <c r="AX284" s="14" t="s">
        <v>78</v>
      </c>
      <c r="AY284" s="210" t="s">
        <v>193</v>
      </c>
    </row>
    <row r="285" spans="1:65" s="14" customFormat="1" ht="11.25">
      <c r="B285" s="200"/>
      <c r="C285" s="201"/>
      <c r="D285" s="191" t="s">
        <v>202</v>
      </c>
      <c r="E285" s="202" t="s">
        <v>19</v>
      </c>
      <c r="F285" s="203" t="s">
        <v>370</v>
      </c>
      <c r="G285" s="201"/>
      <c r="H285" s="204">
        <v>62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202</v>
      </c>
      <c r="AU285" s="210" t="s">
        <v>88</v>
      </c>
      <c r="AV285" s="14" t="s">
        <v>88</v>
      </c>
      <c r="AW285" s="14" t="s">
        <v>37</v>
      </c>
      <c r="AX285" s="14" t="s">
        <v>78</v>
      </c>
      <c r="AY285" s="210" t="s">
        <v>193</v>
      </c>
    </row>
    <row r="286" spans="1:65" s="16" customFormat="1" ht="11.25">
      <c r="B286" s="227"/>
      <c r="C286" s="228"/>
      <c r="D286" s="191" t="s">
        <v>202</v>
      </c>
      <c r="E286" s="229" t="s">
        <v>19</v>
      </c>
      <c r="F286" s="230" t="s">
        <v>230</v>
      </c>
      <c r="G286" s="228"/>
      <c r="H286" s="231">
        <v>177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202</v>
      </c>
      <c r="AU286" s="237" t="s">
        <v>88</v>
      </c>
      <c r="AV286" s="16" t="s">
        <v>194</v>
      </c>
      <c r="AW286" s="16" t="s">
        <v>37</v>
      </c>
      <c r="AX286" s="16" t="s">
        <v>78</v>
      </c>
      <c r="AY286" s="237" t="s">
        <v>193</v>
      </c>
    </row>
    <row r="287" spans="1:65" s="15" customFormat="1" ht="11.25">
      <c r="B287" s="211"/>
      <c r="C287" s="212"/>
      <c r="D287" s="191" t="s">
        <v>202</v>
      </c>
      <c r="E287" s="213" t="s">
        <v>99</v>
      </c>
      <c r="F287" s="214" t="s">
        <v>207</v>
      </c>
      <c r="G287" s="212"/>
      <c r="H287" s="215">
        <v>177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202</v>
      </c>
      <c r="AU287" s="221" t="s">
        <v>88</v>
      </c>
      <c r="AV287" s="15" t="s">
        <v>200</v>
      </c>
      <c r="AW287" s="15" t="s">
        <v>37</v>
      </c>
      <c r="AX287" s="15" t="s">
        <v>86</v>
      </c>
      <c r="AY287" s="221" t="s">
        <v>193</v>
      </c>
    </row>
    <row r="288" spans="1:65" s="2" customFormat="1" ht="49.15" customHeight="1">
      <c r="A288" s="36"/>
      <c r="B288" s="37"/>
      <c r="C288" s="176" t="s">
        <v>371</v>
      </c>
      <c r="D288" s="176" t="s">
        <v>196</v>
      </c>
      <c r="E288" s="177" t="s">
        <v>372</v>
      </c>
      <c r="F288" s="178" t="s">
        <v>373</v>
      </c>
      <c r="G288" s="179" t="s">
        <v>97</v>
      </c>
      <c r="H288" s="180">
        <v>648</v>
      </c>
      <c r="I288" s="181"/>
      <c r="J288" s="182">
        <f>ROUND(I288*H288,2)</f>
        <v>0</v>
      </c>
      <c r="K288" s="178" t="s">
        <v>212</v>
      </c>
      <c r="L288" s="41"/>
      <c r="M288" s="183" t="s">
        <v>19</v>
      </c>
      <c r="N288" s="184" t="s">
        <v>49</v>
      </c>
      <c r="O288" s="66"/>
      <c r="P288" s="185">
        <f>O288*H288</f>
        <v>0</v>
      </c>
      <c r="Q288" s="185">
        <v>0</v>
      </c>
      <c r="R288" s="185">
        <f>Q288*H288</f>
        <v>0</v>
      </c>
      <c r="S288" s="185">
        <v>0</v>
      </c>
      <c r="T288" s="18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7" t="s">
        <v>200</v>
      </c>
      <c r="AT288" s="187" t="s">
        <v>196</v>
      </c>
      <c r="AU288" s="187" t="s">
        <v>88</v>
      </c>
      <c r="AY288" s="19" t="s">
        <v>193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9" t="s">
        <v>86</v>
      </c>
      <c r="BK288" s="188">
        <f>ROUND(I288*H288,2)</f>
        <v>0</v>
      </c>
      <c r="BL288" s="19" t="s">
        <v>200</v>
      </c>
      <c r="BM288" s="187" t="s">
        <v>374</v>
      </c>
    </row>
    <row r="289" spans="1:65" s="2" customFormat="1" ht="11.25">
      <c r="A289" s="36"/>
      <c r="B289" s="37"/>
      <c r="C289" s="38"/>
      <c r="D289" s="222" t="s">
        <v>214</v>
      </c>
      <c r="E289" s="38"/>
      <c r="F289" s="223" t="s">
        <v>375</v>
      </c>
      <c r="G289" s="38"/>
      <c r="H289" s="38"/>
      <c r="I289" s="224"/>
      <c r="J289" s="38"/>
      <c r="K289" s="38"/>
      <c r="L289" s="41"/>
      <c r="M289" s="225"/>
      <c r="N289" s="226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214</v>
      </c>
      <c r="AU289" s="19" t="s">
        <v>88</v>
      </c>
    </row>
    <row r="290" spans="1:65" s="13" customFormat="1" ht="11.25">
      <c r="B290" s="189"/>
      <c r="C290" s="190"/>
      <c r="D290" s="191" t="s">
        <v>202</v>
      </c>
      <c r="E290" s="192" t="s">
        <v>19</v>
      </c>
      <c r="F290" s="193" t="s">
        <v>289</v>
      </c>
      <c r="G290" s="190"/>
      <c r="H290" s="192" t="s">
        <v>19</v>
      </c>
      <c r="I290" s="194"/>
      <c r="J290" s="190"/>
      <c r="K290" s="190"/>
      <c r="L290" s="195"/>
      <c r="M290" s="196"/>
      <c r="N290" s="197"/>
      <c r="O290" s="197"/>
      <c r="P290" s="197"/>
      <c r="Q290" s="197"/>
      <c r="R290" s="197"/>
      <c r="S290" s="197"/>
      <c r="T290" s="198"/>
      <c r="AT290" s="199" t="s">
        <v>202</v>
      </c>
      <c r="AU290" s="199" t="s">
        <v>88</v>
      </c>
      <c r="AV290" s="13" t="s">
        <v>86</v>
      </c>
      <c r="AW290" s="13" t="s">
        <v>37</v>
      </c>
      <c r="AX290" s="13" t="s">
        <v>78</v>
      </c>
      <c r="AY290" s="199" t="s">
        <v>193</v>
      </c>
    </row>
    <row r="291" spans="1:65" s="13" customFormat="1" ht="11.25">
      <c r="B291" s="189"/>
      <c r="C291" s="190"/>
      <c r="D291" s="191" t="s">
        <v>202</v>
      </c>
      <c r="E291" s="192" t="s">
        <v>19</v>
      </c>
      <c r="F291" s="193" t="s">
        <v>367</v>
      </c>
      <c r="G291" s="190"/>
      <c r="H291" s="192" t="s">
        <v>19</v>
      </c>
      <c r="I291" s="194"/>
      <c r="J291" s="190"/>
      <c r="K291" s="190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202</v>
      </c>
      <c r="AU291" s="199" t="s">
        <v>88</v>
      </c>
      <c r="AV291" s="13" t="s">
        <v>86</v>
      </c>
      <c r="AW291" s="13" t="s">
        <v>37</v>
      </c>
      <c r="AX291" s="13" t="s">
        <v>78</v>
      </c>
      <c r="AY291" s="199" t="s">
        <v>193</v>
      </c>
    </row>
    <row r="292" spans="1:65" s="13" customFormat="1" ht="11.25">
      <c r="B292" s="189"/>
      <c r="C292" s="190"/>
      <c r="D292" s="191" t="s">
        <v>202</v>
      </c>
      <c r="E292" s="192" t="s">
        <v>19</v>
      </c>
      <c r="F292" s="193" t="s">
        <v>240</v>
      </c>
      <c r="G292" s="190"/>
      <c r="H292" s="192" t="s">
        <v>19</v>
      </c>
      <c r="I292" s="194"/>
      <c r="J292" s="190"/>
      <c r="K292" s="190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202</v>
      </c>
      <c r="AU292" s="199" t="s">
        <v>88</v>
      </c>
      <c r="AV292" s="13" t="s">
        <v>86</v>
      </c>
      <c r="AW292" s="13" t="s">
        <v>37</v>
      </c>
      <c r="AX292" s="13" t="s">
        <v>78</v>
      </c>
      <c r="AY292" s="199" t="s">
        <v>193</v>
      </c>
    </row>
    <row r="293" spans="1:65" s="14" customFormat="1" ht="11.25">
      <c r="B293" s="200"/>
      <c r="C293" s="201"/>
      <c r="D293" s="191" t="s">
        <v>202</v>
      </c>
      <c r="E293" s="202" t="s">
        <v>19</v>
      </c>
      <c r="F293" s="203" t="s">
        <v>376</v>
      </c>
      <c r="G293" s="201"/>
      <c r="H293" s="204">
        <v>648</v>
      </c>
      <c r="I293" s="205"/>
      <c r="J293" s="201"/>
      <c r="K293" s="201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202</v>
      </c>
      <c r="AU293" s="210" t="s">
        <v>88</v>
      </c>
      <c r="AV293" s="14" t="s">
        <v>88</v>
      </c>
      <c r="AW293" s="14" t="s">
        <v>37</v>
      </c>
      <c r="AX293" s="14" t="s">
        <v>78</v>
      </c>
      <c r="AY293" s="210" t="s">
        <v>193</v>
      </c>
    </row>
    <row r="294" spans="1:65" s="16" customFormat="1" ht="11.25">
      <c r="B294" s="227"/>
      <c r="C294" s="228"/>
      <c r="D294" s="191" t="s">
        <v>202</v>
      </c>
      <c r="E294" s="229" t="s">
        <v>19</v>
      </c>
      <c r="F294" s="230" t="s">
        <v>230</v>
      </c>
      <c r="G294" s="228"/>
      <c r="H294" s="231">
        <v>648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202</v>
      </c>
      <c r="AU294" s="237" t="s">
        <v>88</v>
      </c>
      <c r="AV294" s="16" t="s">
        <v>194</v>
      </c>
      <c r="AW294" s="16" t="s">
        <v>37</v>
      </c>
      <c r="AX294" s="16" t="s">
        <v>78</v>
      </c>
      <c r="AY294" s="237" t="s">
        <v>193</v>
      </c>
    </row>
    <row r="295" spans="1:65" s="15" customFormat="1" ht="11.25">
      <c r="B295" s="211"/>
      <c r="C295" s="212"/>
      <c r="D295" s="191" t="s">
        <v>202</v>
      </c>
      <c r="E295" s="213" t="s">
        <v>95</v>
      </c>
      <c r="F295" s="214" t="s">
        <v>207</v>
      </c>
      <c r="G295" s="212"/>
      <c r="H295" s="215">
        <v>648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202</v>
      </c>
      <c r="AU295" s="221" t="s">
        <v>88</v>
      </c>
      <c r="AV295" s="15" t="s">
        <v>200</v>
      </c>
      <c r="AW295" s="15" t="s">
        <v>37</v>
      </c>
      <c r="AX295" s="15" t="s">
        <v>86</v>
      </c>
      <c r="AY295" s="221" t="s">
        <v>193</v>
      </c>
    </row>
    <row r="296" spans="1:65" s="2" customFormat="1" ht="44.25" customHeight="1">
      <c r="A296" s="36"/>
      <c r="B296" s="37"/>
      <c r="C296" s="176" t="s">
        <v>377</v>
      </c>
      <c r="D296" s="176" t="s">
        <v>196</v>
      </c>
      <c r="E296" s="177" t="s">
        <v>378</v>
      </c>
      <c r="F296" s="178" t="s">
        <v>379</v>
      </c>
      <c r="G296" s="179" t="s">
        <v>97</v>
      </c>
      <c r="H296" s="180">
        <v>328.56</v>
      </c>
      <c r="I296" s="181"/>
      <c r="J296" s="182">
        <f>ROUND(I296*H296,2)</f>
        <v>0</v>
      </c>
      <c r="K296" s="178" t="s">
        <v>212</v>
      </c>
      <c r="L296" s="41"/>
      <c r="M296" s="183" t="s">
        <v>19</v>
      </c>
      <c r="N296" s="184" t="s">
        <v>49</v>
      </c>
      <c r="O296" s="66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200</v>
      </c>
      <c r="AT296" s="187" t="s">
        <v>196</v>
      </c>
      <c r="AU296" s="187" t="s">
        <v>88</v>
      </c>
      <c r="AY296" s="19" t="s">
        <v>193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9" t="s">
        <v>86</v>
      </c>
      <c r="BK296" s="188">
        <f>ROUND(I296*H296,2)</f>
        <v>0</v>
      </c>
      <c r="BL296" s="19" t="s">
        <v>200</v>
      </c>
      <c r="BM296" s="187" t="s">
        <v>380</v>
      </c>
    </row>
    <row r="297" spans="1:65" s="2" customFormat="1" ht="11.25">
      <c r="A297" s="36"/>
      <c r="B297" s="37"/>
      <c r="C297" s="38"/>
      <c r="D297" s="222" t="s">
        <v>214</v>
      </c>
      <c r="E297" s="38"/>
      <c r="F297" s="223" t="s">
        <v>381</v>
      </c>
      <c r="G297" s="38"/>
      <c r="H297" s="38"/>
      <c r="I297" s="224"/>
      <c r="J297" s="38"/>
      <c r="K297" s="38"/>
      <c r="L297" s="41"/>
      <c r="M297" s="225"/>
      <c r="N297" s="226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214</v>
      </c>
      <c r="AU297" s="19" t="s">
        <v>88</v>
      </c>
    </row>
    <row r="298" spans="1:65" s="13" customFormat="1" ht="11.25">
      <c r="B298" s="189"/>
      <c r="C298" s="190"/>
      <c r="D298" s="191" t="s">
        <v>202</v>
      </c>
      <c r="E298" s="192" t="s">
        <v>19</v>
      </c>
      <c r="F298" s="193" t="s">
        <v>382</v>
      </c>
      <c r="G298" s="190"/>
      <c r="H298" s="192" t="s">
        <v>19</v>
      </c>
      <c r="I298" s="194"/>
      <c r="J298" s="190"/>
      <c r="K298" s="190"/>
      <c r="L298" s="195"/>
      <c r="M298" s="196"/>
      <c r="N298" s="197"/>
      <c r="O298" s="197"/>
      <c r="P298" s="197"/>
      <c r="Q298" s="197"/>
      <c r="R298" s="197"/>
      <c r="S298" s="197"/>
      <c r="T298" s="198"/>
      <c r="AT298" s="199" t="s">
        <v>202</v>
      </c>
      <c r="AU298" s="199" t="s">
        <v>88</v>
      </c>
      <c r="AV298" s="13" t="s">
        <v>86</v>
      </c>
      <c r="AW298" s="13" t="s">
        <v>37</v>
      </c>
      <c r="AX298" s="13" t="s">
        <v>78</v>
      </c>
      <c r="AY298" s="199" t="s">
        <v>193</v>
      </c>
    </row>
    <row r="299" spans="1:65" s="14" customFormat="1" ht="11.25">
      <c r="B299" s="200"/>
      <c r="C299" s="201"/>
      <c r="D299" s="191" t="s">
        <v>202</v>
      </c>
      <c r="E299" s="202" t="s">
        <v>19</v>
      </c>
      <c r="F299" s="203" t="s">
        <v>383</v>
      </c>
      <c r="G299" s="201"/>
      <c r="H299" s="204">
        <v>65.7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202</v>
      </c>
      <c r="AU299" s="210" t="s">
        <v>88</v>
      </c>
      <c r="AV299" s="14" t="s">
        <v>88</v>
      </c>
      <c r="AW299" s="14" t="s">
        <v>37</v>
      </c>
      <c r="AX299" s="14" t="s">
        <v>78</v>
      </c>
      <c r="AY299" s="210" t="s">
        <v>193</v>
      </c>
    </row>
    <row r="300" spans="1:65" s="14" customFormat="1" ht="11.25">
      <c r="B300" s="200"/>
      <c r="C300" s="201"/>
      <c r="D300" s="191" t="s">
        <v>202</v>
      </c>
      <c r="E300" s="202" t="s">
        <v>19</v>
      </c>
      <c r="F300" s="203" t="s">
        <v>384</v>
      </c>
      <c r="G300" s="201"/>
      <c r="H300" s="204">
        <v>62.1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202</v>
      </c>
      <c r="AU300" s="210" t="s">
        <v>88</v>
      </c>
      <c r="AV300" s="14" t="s">
        <v>88</v>
      </c>
      <c r="AW300" s="14" t="s">
        <v>37</v>
      </c>
      <c r="AX300" s="14" t="s">
        <v>78</v>
      </c>
      <c r="AY300" s="210" t="s">
        <v>193</v>
      </c>
    </row>
    <row r="301" spans="1:65" s="14" customFormat="1" ht="11.25">
      <c r="B301" s="200"/>
      <c r="C301" s="201"/>
      <c r="D301" s="191" t="s">
        <v>202</v>
      </c>
      <c r="E301" s="202" t="s">
        <v>19</v>
      </c>
      <c r="F301" s="203" t="s">
        <v>385</v>
      </c>
      <c r="G301" s="201"/>
      <c r="H301" s="204">
        <v>52.8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202</v>
      </c>
      <c r="AU301" s="210" t="s">
        <v>88</v>
      </c>
      <c r="AV301" s="14" t="s">
        <v>88</v>
      </c>
      <c r="AW301" s="14" t="s">
        <v>37</v>
      </c>
      <c r="AX301" s="14" t="s">
        <v>78</v>
      </c>
      <c r="AY301" s="210" t="s">
        <v>193</v>
      </c>
    </row>
    <row r="302" spans="1:65" s="14" customFormat="1" ht="11.25">
      <c r="B302" s="200"/>
      <c r="C302" s="201"/>
      <c r="D302" s="191" t="s">
        <v>202</v>
      </c>
      <c r="E302" s="202" t="s">
        <v>19</v>
      </c>
      <c r="F302" s="203" t="s">
        <v>386</v>
      </c>
      <c r="G302" s="201"/>
      <c r="H302" s="204">
        <v>84.84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202</v>
      </c>
      <c r="AU302" s="210" t="s">
        <v>88</v>
      </c>
      <c r="AV302" s="14" t="s">
        <v>88</v>
      </c>
      <c r="AW302" s="14" t="s">
        <v>37</v>
      </c>
      <c r="AX302" s="14" t="s">
        <v>78</v>
      </c>
      <c r="AY302" s="210" t="s">
        <v>193</v>
      </c>
    </row>
    <row r="303" spans="1:65" s="14" customFormat="1" ht="11.25">
      <c r="B303" s="200"/>
      <c r="C303" s="201"/>
      <c r="D303" s="191" t="s">
        <v>202</v>
      </c>
      <c r="E303" s="202" t="s">
        <v>19</v>
      </c>
      <c r="F303" s="203" t="s">
        <v>387</v>
      </c>
      <c r="G303" s="201"/>
      <c r="H303" s="204">
        <v>63.12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202</v>
      </c>
      <c r="AU303" s="210" t="s">
        <v>88</v>
      </c>
      <c r="AV303" s="14" t="s">
        <v>88</v>
      </c>
      <c r="AW303" s="14" t="s">
        <v>37</v>
      </c>
      <c r="AX303" s="14" t="s">
        <v>78</v>
      </c>
      <c r="AY303" s="210" t="s">
        <v>193</v>
      </c>
    </row>
    <row r="304" spans="1:65" s="15" customFormat="1" ht="11.25">
      <c r="B304" s="211"/>
      <c r="C304" s="212"/>
      <c r="D304" s="191" t="s">
        <v>202</v>
      </c>
      <c r="E304" s="213" t="s">
        <v>19</v>
      </c>
      <c r="F304" s="214" t="s">
        <v>207</v>
      </c>
      <c r="G304" s="212"/>
      <c r="H304" s="215">
        <v>328.56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202</v>
      </c>
      <c r="AU304" s="221" t="s">
        <v>88</v>
      </c>
      <c r="AV304" s="15" t="s">
        <v>200</v>
      </c>
      <c r="AW304" s="15" t="s">
        <v>37</v>
      </c>
      <c r="AX304" s="15" t="s">
        <v>86</v>
      </c>
      <c r="AY304" s="221" t="s">
        <v>193</v>
      </c>
    </row>
    <row r="305" spans="1:65" s="2" customFormat="1" ht="49.15" customHeight="1">
      <c r="A305" s="36"/>
      <c r="B305" s="37"/>
      <c r="C305" s="176" t="s">
        <v>388</v>
      </c>
      <c r="D305" s="176" t="s">
        <v>196</v>
      </c>
      <c r="E305" s="177" t="s">
        <v>389</v>
      </c>
      <c r="F305" s="178" t="s">
        <v>390</v>
      </c>
      <c r="G305" s="179" t="s">
        <v>97</v>
      </c>
      <c r="H305" s="180">
        <v>47790</v>
      </c>
      <c r="I305" s="181"/>
      <c r="J305" s="182">
        <f>ROUND(I305*H305,2)</f>
        <v>0</v>
      </c>
      <c r="K305" s="178" t="s">
        <v>212</v>
      </c>
      <c r="L305" s="41"/>
      <c r="M305" s="183" t="s">
        <v>19</v>
      </c>
      <c r="N305" s="184" t="s">
        <v>49</v>
      </c>
      <c r="O305" s="66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7" t="s">
        <v>200</v>
      </c>
      <c r="AT305" s="187" t="s">
        <v>196</v>
      </c>
      <c r="AU305" s="187" t="s">
        <v>88</v>
      </c>
      <c r="AY305" s="19" t="s">
        <v>193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19" t="s">
        <v>86</v>
      </c>
      <c r="BK305" s="188">
        <f>ROUND(I305*H305,2)</f>
        <v>0</v>
      </c>
      <c r="BL305" s="19" t="s">
        <v>200</v>
      </c>
      <c r="BM305" s="187" t="s">
        <v>391</v>
      </c>
    </row>
    <row r="306" spans="1:65" s="2" customFormat="1" ht="11.25">
      <c r="A306" s="36"/>
      <c r="B306" s="37"/>
      <c r="C306" s="38"/>
      <c r="D306" s="222" t="s">
        <v>214</v>
      </c>
      <c r="E306" s="38"/>
      <c r="F306" s="223" t="s">
        <v>392</v>
      </c>
      <c r="G306" s="38"/>
      <c r="H306" s="38"/>
      <c r="I306" s="224"/>
      <c r="J306" s="38"/>
      <c r="K306" s="38"/>
      <c r="L306" s="41"/>
      <c r="M306" s="225"/>
      <c r="N306" s="226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214</v>
      </c>
      <c r="AU306" s="19" t="s">
        <v>88</v>
      </c>
    </row>
    <row r="307" spans="1:65" s="13" customFormat="1" ht="11.25">
      <c r="B307" s="189"/>
      <c r="C307" s="190"/>
      <c r="D307" s="191" t="s">
        <v>202</v>
      </c>
      <c r="E307" s="192" t="s">
        <v>19</v>
      </c>
      <c r="F307" s="193" t="s">
        <v>289</v>
      </c>
      <c r="G307" s="190"/>
      <c r="H307" s="192" t="s">
        <v>19</v>
      </c>
      <c r="I307" s="194"/>
      <c r="J307" s="190"/>
      <c r="K307" s="190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202</v>
      </c>
      <c r="AU307" s="199" t="s">
        <v>88</v>
      </c>
      <c r="AV307" s="13" t="s">
        <v>86</v>
      </c>
      <c r="AW307" s="13" t="s">
        <v>37</v>
      </c>
      <c r="AX307" s="13" t="s">
        <v>78</v>
      </c>
      <c r="AY307" s="199" t="s">
        <v>193</v>
      </c>
    </row>
    <row r="308" spans="1:65" s="13" customFormat="1" ht="11.25">
      <c r="B308" s="189"/>
      <c r="C308" s="190"/>
      <c r="D308" s="191" t="s">
        <v>202</v>
      </c>
      <c r="E308" s="192" t="s">
        <v>19</v>
      </c>
      <c r="F308" s="193" t="s">
        <v>367</v>
      </c>
      <c r="G308" s="190"/>
      <c r="H308" s="192" t="s">
        <v>19</v>
      </c>
      <c r="I308" s="194"/>
      <c r="J308" s="190"/>
      <c r="K308" s="190"/>
      <c r="L308" s="195"/>
      <c r="M308" s="196"/>
      <c r="N308" s="197"/>
      <c r="O308" s="197"/>
      <c r="P308" s="197"/>
      <c r="Q308" s="197"/>
      <c r="R308" s="197"/>
      <c r="S308" s="197"/>
      <c r="T308" s="198"/>
      <c r="AT308" s="199" t="s">
        <v>202</v>
      </c>
      <c r="AU308" s="199" t="s">
        <v>88</v>
      </c>
      <c r="AV308" s="13" t="s">
        <v>86</v>
      </c>
      <c r="AW308" s="13" t="s">
        <v>37</v>
      </c>
      <c r="AX308" s="13" t="s">
        <v>78</v>
      </c>
      <c r="AY308" s="199" t="s">
        <v>193</v>
      </c>
    </row>
    <row r="309" spans="1:65" s="13" customFormat="1" ht="11.25">
      <c r="B309" s="189"/>
      <c r="C309" s="190"/>
      <c r="D309" s="191" t="s">
        <v>202</v>
      </c>
      <c r="E309" s="192" t="s">
        <v>19</v>
      </c>
      <c r="F309" s="193" t="s">
        <v>393</v>
      </c>
      <c r="G309" s="190"/>
      <c r="H309" s="192" t="s">
        <v>19</v>
      </c>
      <c r="I309" s="194"/>
      <c r="J309" s="190"/>
      <c r="K309" s="190"/>
      <c r="L309" s="195"/>
      <c r="M309" s="196"/>
      <c r="N309" s="197"/>
      <c r="O309" s="197"/>
      <c r="P309" s="197"/>
      <c r="Q309" s="197"/>
      <c r="R309" s="197"/>
      <c r="S309" s="197"/>
      <c r="T309" s="198"/>
      <c r="AT309" s="199" t="s">
        <v>202</v>
      </c>
      <c r="AU309" s="199" t="s">
        <v>88</v>
      </c>
      <c r="AV309" s="13" t="s">
        <v>86</v>
      </c>
      <c r="AW309" s="13" t="s">
        <v>37</v>
      </c>
      <c r="AX309" s="13" t="s">
        <v>78</v>
      </c>
      <c r="AY309" s="199" t="s">
        <v>193</v>
      </c>
    </row>
    <row r="310" spans="1:65" s="14" customFormat="1" ht="11.25">
      <c r="B310" s="200"/>
      <c r="C310" s="201"/>
      <c r="D310" s="191" t="s">
        <v>202</v>
      </c>
      <c r="E310" s="202" t="s">
        <v>19</v>
      </c>
      <c r="F310" s="203" t="s">
        <v>99</v>
      </c>
      <c r="G310" s="201"/>
      <c r="H310" s="204">
        <v>177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202</v>
      </c>
      <c r="AU310" s="210" t="s">
        <v>88</v>
      </c>
      <c r="AV310" s="14" t="s">
        <v>88</v>
      </c>
      <c r="AW310" s="14" t="s">
        <v>37</v>
      </c>
      <c r="AX310" s="14" t="s">
        <v>78</v>
      </c>
      <c r="AY310" s="210" t="s">
        <v>193</v>
      </c>
    </row>
    <row r="311" spans="1:65" s="15" customFormat="1" ht="11.25">
      <c r="B311" s="211"/>
      <c r="C311" s="212"/>
      <c r="D311" s="191" t="s">
        <v>202</v>
      </c>
      <c r="E311" s="213" t="s">
        <v>19</v>
      </c>
      <c r="F311" s="214" t="s">
        <v>207</v>
      </c>
      <c r="G311" s="212"/>
      <c r="H311" s="215">
        <v>177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202</v>
      </c>
      <c r="AU311" s="221" t="s">
        <v>88</v>
      </c>
      <c r="AV311" s="15" t="s">
        <v>200</v>
      </c>
      <c r="AW311" s="15" t="s">
        <v>37</v>
      </c>
      <c r="AX311" s="15" t="s">
        <v>86</v>
      </c>
      <c r="AY311" s="221" t="s">
        <v>193</v>
      </c>
    </row>
    <row r="312" spans="1:65" s="14" customFormat="1" ht="11.25">
      <c r="B312" s="200"/>
      <c r="C312" s="201"/>
      <c r="D312" s="191" t="s">
        <v>202</v>
      </c>
      <c r="E312" s="201"/>
      <c r="F312" s="203" t="s">
        <v>394</v>
      </c>
      <c r="G312" s="201"/>
      <c r="H312" s="204">
        <v>47790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202</v>
      </c>
      <c r="AU312" s="210" t="s">
        <v>88</v>
      </c>
      <c r="AV312" s="14" t="s">
        <v>88</v>
      </c>
      <c r="AW312" s="14" t="s">
        <v>4</v>
      </c>
      <c r="AX312" s="14" t="s">
        <v>86</v>
      </c>
      <c r="AY312" s="210" t="s">
        <v>193</v>
      </c>
    </row>
    <row r="313" spans="1:65" s="2" customFormat="1" ht="49.15" customHeight="1">
      <c r="A313" s="36"/>
      <c r="B313" s="37"/>
      <c r="C313" s="176" t="s">
        <v>395</v>
      </c>
      <c r="D313" s="176" t="s">
        <v>196</v>
      </c>
      <c r="E313" s="177" t="s">
        <v>396</v>
      </c>
      <c r="F313" s="178" t="s">
        <v>397</v>
      </c>
      <c r="G313" s="179" t="s">
        <v>97</v>
      </c>
      <c r="H313" s="180">
        <v>174960</v>
      </c>
      <c r="I313" s="181"/>
      <c r="J313" s="182">
        <f>ROUND(I313*H313,2)</f>
        <v>0</v>
      </c>
      <c r="K313" s="178" t="s">
        <v>212</v>
      </c>
      <c r="L313" s="41"/>
      <c r="M313" s="183" t="s">
        <v>19</v>
      </c>
      <c r="N313" s="184" t="s">
        <v>49</v>
      </c>
      <c r="O313" s="66"/>
      <c r="P313" s="185">
        <f>O313*H313</f>
        <v>0</v>
      </c>
      <c r="Q313" s="185">
        <v>0</v>
      </c>
      <c r="R313" s="185">
        <f>Q313*H313</f>
        <v>0</v>
      </c>
      <c r="S313" s="185">
        <v>0</v>
      </c>
      <c r="T313" s="18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7" t="s">
        <v>200</v>
      </c>
      <c r="AT313" s="187" t="s">
        <v>196</v>
      </c>
      <c r="AU313" s="187" t="s">
        <v>88</v>
      </c>
      <c r="AY313" s="19" t="s">
        <v>193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9" t="s">
        <v>86</v>
      </c>
      <c r="BK313" s="188">
        <f>ROUND(I313*H313,2)</f>
        <v>0</v>
      </c>
      <c r="BL313" s="19" t="s">
        <v>200</v>
      </c>
      <c r="BM313" s="187" t="s">
        <v>398</v>
      </c>
    </row>
    <row r="314" spans="1:65" s="2" customFormat="1" ht="11.25">
      <c r="A314" s="36"/>
      <c r="B314" s="37"/>
      <c r="C314" s="38"/>
      <c r="D314" s="222" t="s">
        <v>214</v>
      </c>
      <c r="E314" s="38"/>
      <c r="F314" s="223" t="s">
        <v>399</v>
      </c>
      <c r="G314" s="38"/>
      <c r="H314" s="38"/>
      <c r="I314" s="224"/>
      <c r="J314" s="38"/>
      <c r="K314" s="38"/>
      <c r="L314" s="41"/>
      <c r="M314" s="225"/>
      <c r="N314" s="226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214</v>
      </c>
      <c r="AU314" s="19" t="s">
        <v>88</v>
      </c>
    </row>
    <row r="315" spans="1:65" s="13" customFormat="1" ht="11.25">
      <c r="B315" s="189"/>
      <c r="C315" s="190"/>
      <c r="D315" s="191" t="s">
        <v>202</v>
      </c>
      <c r="E315" s="192" t="s">
        <v>19</v>
      </c>
      <c r="F315" s="193" t="s">
        <v>289</v>
      </c>
      <c r="G315" s="190"/>
      <c r="H315" s="192" t="s">
        <v>19</v>
      </c>
      <c r="I315" s="194"/>
      <c r="J315" s="190"/>
      <c r="K315" s="190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202</v>
      </c>
      <c r="AU315" s="199" t="s">
        <v>88</v>
      </c>
      <c r="AV315" s="13" t="s">
        <v>86</v>
      </c>
      <c r="AW315" s="13" t="s">
        <v>37</v>
      </c>
      <c r="AX315" s="13" t="s">
        <v>78</v>
      </c>
      <c r="AY315" s="199" t="s">
        <v>193</v>
      </c>
    </row>
    <row r="316" spans="1:65" s="13" customFormat="1" ht="11.25">
      <c r="B316" s="189"/>
      <c r="C316" s="190"/>
      <c r="D316" s="191" t="s">
        <v>202</v>
      </c>
      <c r="E316" s="192" t="s">
        <v>19</v>
      </c>
      <c r="F316" s="193" t="s">
        <v>367</v>
      </c>
      <c r="G316" s="190"/>
      <c r="H316" s="192" t="s">
        <v>19</v>
      </c>
      <c r="I316" s="194"/>
      <c r="J316" s="190"/>
      <c r="K316" s="190"/>
      <c r="L316" s="195"/>
      <c r="M316" s="196"/>
      <c r="N316" s="197"/>
      <c r="O316" s="197"/>
      <c r="P316" s="197"/>
      <c r="Q316" s="197"/>
      <c r="R316" s="197"/>
      <c r="S316" s="197"/>
      <c r="T316" s="198"/>
      <c r="AT316" s="199" t="s">
        <v>202</v>
      </c>
      <c r="AU316" s="199" t="s">
        <v>88</v>
      </c>
      <c r="AV316" s="13" t="s">
        <v>86</v>
      </c>
      <c r="AW316" s="13" t="s">
        <v>37</v>
      </c>
      <c r="AX316" s="13" t="s">
        <v>78</v>
      </c>
      <c r="AY316" s="199" t="s">
        <v>193</v>
      </c>
    </row>
    <row r="317" spans="1:65" s="13" customFormat="1" ht="11.25">
      <c r="B317" s="189"/>
      <c r="C317" s="190"/>
      <c r="D317" s="191" t="s">
        <v>202</v>
      </c>
      <c r="E317" s="192" t="s">
        <v>19</v>
      </c>
      <c r="F317" s="193" t="s">
        <v>393</v>
      </c>
      <c r="G317" s="190"/>
      <c r="H317" s="192" t="s">
        <v>19</v>
      </c>
      <c r="I317" s="194"/>
      <c r="J317" s="190"/>
      <c r="K317" s="190"/>
      <c r="L317" s="195"/>
      <c r="M317" s="196"/>
      <c r="N317" s="197"/>
      <c r="O317" s="197"/>
      <c r="P317" s="197"/>
      <c r="Q317" s="197"/>
      <c r="R317" s="197"/>
      <c r="S317" s="197"/>
      <c r="T317" s="198"/>
      <c r="AT317" s="199" t="s">
        <v>202</v>
      </c>
      <c r="AU317" s="199" t="s">
        <v>88</v>
      </c>
      <c r="AV317" s="13" t="s">
        <v>86</v>
      </c>
      <c r="AW317" s="13" t="s">
        <v>37</v>
      </c>
      <c r="AX317" s="13" t="s">
        <v>78</v>
      </c>
      <c r="AY317" s="199" t="s">
        <v>193</v>
      </c>
    </row>
    <row r="318" spans="1:65" s="13" customFormat="1" ht="11.25">
      <c r="B318" s="189"/>
      <c r="C318" s="190"/>
      <c r="D318" s="191" t="s">
        <v>202</v>
      </c>
      <c r="E318" s="192" t="s">
        <v>19</v>
      </c>
      <c r="F318" s="193" t="s">
        <v>240</v>
      </c>
      <c r="G318" s="190"/>
      <c r="H318" s="192" t="s">
        <v>19</v>
      </c>
      <c r="I318" s="194"/>
      <c r="J318" s="190"/>
      <c r="K318" s="190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202</v>
      </c>
      <c r="AU318" s="199" t="s">
        <v>88</v>
      </c>
      <c r="AV318" s="13" t="s">
        <v>86</v>
      </c>
      <c r="AW318" s="13" t="s">
        <v>37</v>
      </c>
      <c r="AX318" s="13" t="s">
        <v>78</v>
      </c>
      <c r="AY318" s="199" t="s">
        <v>193</v>
      </c>
    </row>
    <row r="319" spans="1:65" s="14" customFormat="1" ht="11.25">
      <c r="B319" s="200"/>
      <c r="C319" s="201"/>
      <c r="D319" s="191" t="s">
        <v>202</v>
      </c>
      <c r="E319" s="202" t="s">
        <v>19</v>
      </c>
      <c r="F319" s="203" t="s">
        <v>95</v>
      </c>
      <c r="G319" s="201"/>
      <c r="H319" s="204">
        <v>648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202</v>
      </c>
      <c r="AU319" s="210" t="s">
        <v>88</v>
      </c>
      <c r="AV319" s="14" t="s">
        <v>88</v>
      </c>
      <c r="AW319" s="14" t="s">
        <v>37</v>
      </c>
      <c r="AX319" s="14" t="s">
        <v>78</v>
      </c>
      <c r="AY319" s="210" t="s">
        <v>193</v>
      </c>
    </row>
    <row r="320" spans="1:65" s="15" customFormat="1" ht="11.25">
      <c r="B320" s="211"/>
      <c r="C320" s="212"/>
      <c r="D320" s="191" t="s">
        <v>202</v>
      </c>
      <c r="E320" s="213" t="s">
        <v>19</v>
      </c>
      <c r="F320" s="214" t="s">
        <v>207</v>
      </c>
      <c r="G320" s="212"/>
      <c r="H320" s="215">
        <v>648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202</v>
      </c>
      <c r="AU320" s="221" t="s">
        <v>88</v>
      </c>
      <c r="AV320" s="15" t="s">
        <v>200</v>
      </c>
      <c r="AW320" s="15" t="s">
        <v>37</v>
      </c>
      <c r="AX320" s="15" t="s">
        <v>86</v>
      </c>
      <c r="AY320" s="221" t="s">
        <v>193</v>
      </c>
    </row>
    <row r="321" spans="1:65" s="14" customFormat="1" ht="11.25">
      <c r="B321" s="200"/>
      <c r="C321" s="201"/>
      <c r="D321" s="191" t="s">
        <v>202</v>
      </c>
      <c r="E321" s="201"/>
      <c r="F321" s="203" t="s">
        <v>400</v>
      </c>
      <c r="G321" s="201"/>
      <c r="H321" s="204">
        <v>174960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202</v>
      </c>
      <c r="AU321" s="210" t="s">
        <v>88</v>
      </c>
      <c r="AV321" s="14" t="s">
        <v>88</v>
      </c>
      <c r="AW321" s="14" t="s">
        <v>4</v>
      </c>
      <c r="AX321" s="14" t="s">
        <v>86</v>
      </c>
      <c r="AY321" s="210" t="s">
        <v>193</v>
      </c>
    </row>
    <row r="322" spans="1:65" s="2" customFormat="1" ht="49.15" customHeight="1">
      <c r="A322" s="36"/>
      <c r="B322" s="37"/>
      <c r="C322" s="176" t="s">
        <v>401</v>
      </c>
      <c r="D322" s="176" t="s">
        <v>196</v>
      </c>
      <c r="E322" s="177" t="s">
        <v>402</v>
      </c>
      <c r="F322" s="178" t="s">
        <v>403</v>
      </c>
      <c r="G322" s="179" t="s">
        <v>97</v>
      </c>
      <c r="H322" s="180">
        <v>9856.7999999999993</v>
      </c>
      <c r="I322" s="181"/>
      <c r="J322" s="182">
        <f>ROUND(I322*H322,2)</f>
        <v>0</v>
      </c>
      <c r="K322" s="178" t="s">
        <v>212</v>
      </c>
      <c r="L322" s="41"/>
      <c r="M322" s="183" t="s">
        <v>19</v>
      </c>
      <c r="N322" s="184" t="s">
        <v>49</v>
      </c>
      <c r="O322" s="66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7" t="s">
        <v>200</v>
      </c>
      <c r="AT322" s="187" t="s">
        <v>196</v>
      </c>
      <c r="AU322" s="187" t="s">
        <v>88</v>
      </c>
      <c r="AY322" s="19" t="s">
        <v>193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9" t="s">
        <v>86</v>
      </c>
      <c r="BK322" s="188">
        <f>ROUND(I322*H322,2)</f>
        <v>0</v>
      </c>
      <c r="BL322" s="19" t="s">
        <v>200</v>
      </c>
      <c r="BM322" s="187" t="s">
        <v>404</v>
      </c>
    </row>
    <row r="323" spans="1:65" s="2" customFormat="1" ht="11.25">
      <c r="A323" s="36"/>
      <c r="B323" s="37"/>
      <c r="C323" s="38"/>
      <c r="D323" s="222" t="s">
        <v>214</v>
      </c>
      <c r="E323" s="38"/>
      <c r="F323" s="223" t="s">
        <v>405</v>
      </c>
      <c r="G323" s="38"/>
      <c r="H323" s="38"/>
      <c r="I323" s="224"/>
      <c r="J323" s="38"/>
      <c r="K323" s="38"/>
      <c r="L323" s="41"/>
      <c r="M323" s="225"/>
      <c r="N323" s="226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214</v>
      </c>
      <c r="AU323" s="19" t="s">
        <v>88</v>
      </c>
    </row>
    <row r="324" spans="1:65" s="14" customFormat="1" ht="11.25">
      <c r="B324" s="200"/>
      <c r="C324" s="201"/>
      <c r="D324" s="191" t="s">
        <v>202</v>
      </c>
      <c r="E324" s="202" t="s">
        <v>19</v>
      </c>
      <c r="F324" s="203" t="s">
        <v>406</v>
      </c>
      <c r="G324" s="201"/>
      <c r="H324" s="204">
        <v>9856.7999999999993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202</v>
      </c>
      <c r="AU324" s="210" t="s">
        <v>88</v>
      </c>
      <c r="AV324" s="14" t="s">
        <v>88</v>
      </c>
      <c r="AW324" s="14" t="s">
        <v>37</v>
      </c>
      <c r="AX324" s="14" t="s">
        <v>78</v>
      </c>
      <c r="AY324" s="210" t="s">
        <v>193</v>
      </c>
    </row>
    <row r="325" spans="1:65" s="15" customFormat="1" ht="11.25">
      <c r="B325" s="211"/>
      <c r="C325" s="212"/>
      <c r="D325" s="191" t="s">
        <v>202</v>
      </c>
      <c r="E325" s="213" t="s">
        <v>19</v>
      </c>
      <c r="F325" s="214" t="s">
        <v>207</v>
      </c>
      <c r="G325" s="212"/>
      <c r="H325" s="215">
        <v>9856.7999999999993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202</v>
      </c>
      <c r="AU325" s="221" t="s">
        <v>88</v>
      </c>
      <c r="AV325" s="15" t="s">
        <v>200</v>
      </c>
      <c r="AW325" s="15" t="s">
        <v>37</v>
      </c>
      <c r="AX325" s="15" t="s">
        <v>86</v>
      </c>
      <c r="AY325" s="221" t="s">
        <v>193</v>
      </c>
    </row>
    <row r="326" spans="1:65" s="2" customFormat="1" ht="44.25" customHeight="1">
      <c r="A326" s="36"/>
      <c r="B326" s="37"/>
      <c r="C326" s="176" t="s">
        <v>407</v>
      </c>
      <c r="D326" s="176" t="s">
        <v>196</v>
      </c>
      <c r="E326" s="177" t="s">
        <v>408</v>
      </c>
      <c r="F326" s="178" t="s">
        <v>409</v>
      </c>
      <c r="G326" s="179" t="s">
        <v>97</v>
      </c>
      <c r="H326" s="180">
        <v>648</v>
      </c>
      <c r="I326" s="181"/>
      <c r="J326" s="182">
        <f>ROUND(I326*H326,2)</f>
        <v>0</v>
      </c>
      <c r="K326" s="178" t="s">
        <v>212</v>
      </c>
      <c r="L326" s="41"/>
      <c r="M326" s="183" t="s">
        <v>19</v>
      </c>
      <c r="N326" s="184" t="s">
        <v>49</v>
      </c>
      <c r="O326" s="66"/>
      <c r="P326" s="185">
        <f>O326*H326</f>
        <v>0</v>
      </c>
      <c r="Q326" s="185">
        <v>0</v>
      </c>
      <c r="R326" s="185">
        <f>Q326*H326</f>
        <v>0</v>
      </c>
      <c r="S326" s="185">
        <v>0</v>
      </c>
      <c r="T326" s="186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7" t="s">
        <v>200</v>
      </c>
      <c r="AT326" s="187" t="s">
        <v>196</v>
      </c>
      <c r="AU326" s="187" t="s">
        <v>88</v>
      </c>
      <c r="AY326" s="19" t="s">
        <v>193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9" t="s">
        <v>86</v>
      </c>
      <c r="BK326" s="188">
        <f>ROUND(I326*H326,2)</f>
        <v>0</v>
      </c>
      <c r="BL326" s="19" t="s">
        <v>200</v>
      </c>
      <c r="BM326" s="187" t="s">
        <v>410</v>
      </c>
    </row>
    <row r="327" spans="1:65" s="2" customFormat="1" ht="11.25">
      <c r="A327" s="36"/>
      <c r="B327" s="37"/>
      <c r="C327" s="38"/>
      <c r="D327" s="222" t="s">
        <v>214</v>
      </c>
      <c r="E327" s="38"/>
      <c r="F327" s="223" t="s">
        <v>411</v>
      </c>
      <c r="G327" s="38"/>
      <c r="H327" s="38"/>
      <c r="I327" s="224"/>
      <c r="J327" s="38"/>
      <c r="K327" s="38"/>
      <c r="L327" s="41"/>
      <c r="M327" s="225"/>
      <c r="N327" s="226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214</v>
      </c>
      <c r="AU327" s="19" t="s">
        <v>88</v>
      </c>
    </row>
    <row r="328" spans="1:65" s="13" customFormat="1" ht="11.25">
      <c r="B328" s="189"/>
      <c r="C328" s="190"/>
      <c r="D328" s="191" t="s">
        <v>202</v>
      </c>
      <c r="E328" s="192" t="s">
        <v>19</v>
      </c>
      <c r="F328" s="193" t="s">
        <v>289</v>
      </c>
      <c r="G328" s="190"/>
      <c r="H328" s="192" t="s">
        <v>19</v>
      </c>
      <c r="I328" s="194"/>
      <c r="J328" s="190"/>
      <c r="K328" s="190"/>
      <c r="L328" s="195"/>
      <c r="M328" s="196"/>
      <c r="N328" s="197"/>
      <c r="O328" s="197"/>
      <c r="P328" s="197"/>
      <c r="Q328" s="197"/>
      <c r="R328" s="197"/>
      <c r="S328" s="197"/>
      <c r="T328" s="198"/>
      <c r="AT328" s="199" t="s">
        <v>202</v>
      </c>
      <c r="AU328" s="199" t="s">
        <v>88</v>
      </c>
      <c r="AV328" s="13" t="s">
        <v>86</v>
      </c>
      <c r="AW328" s="13" t="s">
        <v>37</v>
      </c>
      <c r="AX328" s="13" t="s">
        <v>78</v>
      </c>
      <c r="AY328" s="199" t="s">
        <v>193</v>
      </c>
    </row>
    <row r="329" spans="1:65" s="13" customFormat="1" ht="11.25">
      <c r="B329" s="189"/>
      <c r="C329" s="190"/>
      <c r="D329" s="191" t="s">
        <v>202</v>
      </c>
      <c r="E329" s="192" t="s">
        <v>19</v>
      </c>
      <c r="F329" s="193" t="s">
        <v>367</v>
      </c>
      <c r="G329" s="190"/>
      <c r="H329" s="192" t="s">
        <v>19</v>
      </c>
      <c r="I329" s="194"/>
      <c r="J329" s="190"/>
      <c r="K329" s="190"/>
      <c r="L329" s="195"/>
      <c r="M329" s="196"/>
      <c r="N329" s="197"/>
      <c r="O329" s="197"/>
      <c r="P329" s="197"/>
      <c r="Q329" s="197"/>
      <c r="R329" s="197"/>
      <c r="S329" s="197"/>
      <c r="T329" s="198"/>
      <c r="AT329" s="199" t="s">
        <v>202</v>
      </c>
      <c r="AU329" s="199" t="s">
        <v>88</v>
      </c>
      <c r="AV329" s="13" t="s">
        <v>86</v>
      </c>
      <c r="AW329" s="13" t="s">
        <v>37</v>
      </c>
      <c r="AX329" s="13" t="s">
        <v>78</v>
      </c>
      <c r="AY329" s="199" t="s">
        <v>193</v>
      </c>
    </row>
    <row r="330" spans="1:65" s="14" customFormat="1" ht="11.25">
      <c r="B330" s="200"/>
      <c r="C330" s="201"/>
      <c r="D330" s="191" t="s">
        <v>202</v>
      </c>
      <c r="E330" s="202" t="s">
        <v>19</v>
      </c>
      <c r="F330" s="203" t="s">
        <v>95</v>
      </c>
      <c r="G330" s="201"/>
      <c r="H330" s="204">
        <v>648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202</v>
      </c>
      <c r="AU330" s="210" t="s">
        <v>88</v>
      </c>
      <c r="AV330" s="14" t="s">
        <v>88</v>
      </c>
      <c r="AW330" s="14" t="s">
        <v>37</v>
      </c>
      <c r="AX330" s="14" t="s">
        <v>78</v>
      </c>
      <c r="AY330" s="210" t="s">
        <v>193</v>
      </c>
    </row>
    <row r="331" spans="1:65" s="15" customFormat="1" ht="11.25">
      <c r="B331" s="211"/>
      <c r="C331" s="212"/>
      <c r="D331" s="191" t="s">
        <v>202</v>
      </c>
      <c r="E331" s="213" t="s">
        <v>19</v>
      </c>
      <c r="F331" s="214" t="s">
        <v>207</v>
      </c>
      <c r="G331" s="212"/>
      <c r="H331" s="215">
        <v>648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202</v>
      </c>
      <c r="AU331" s="221" t="s">
        <v>88</v>
      </c>
      <c r="AV331" s="15" t="s">
        <v>200</v>
      </c>
      <c r="AW331" s="15" t="s">
        <v>37</v>
      </c>
      <c r="AX331" s="15" t="s">
        <v>86</v>
      </c>
      <c r="AY331" s="221" t="s">
        <v>193</v>
      </c>
    </row>
    <row r="332" spans="1:65" s="2" customFormat="1" ht="49.15" customHeight="1">
      <c r="A332" s="36"/>
      <c r="B332" s="37"/>
      <c r="C332" s="176" t="s">
        <v>412</v>
      </c>
      <c r="D332" s="176" t="s">
        <v>196</v>
      </c>
      <c r="E332" s="177" t="s">
        <v>413</v>
      </c>
      <c r="F332" s="178" t="s">
        <v>414</v>
      </c>
      <c r="G332" s="179" t="s">
        <v>97</v>
      </c>
      <c r="H332" s="180">
        <v>177</v>
      </c>
      <c r="I332" s="181"/>
      <c r="J332" s="182">
        <f>ROUND(I332*H332,2)</f>
        <v>0</v>
      </c>
      <c r="K332" s="178" t="s">
        <v>212</v>
      </c>
      <c r="L332" s="41"/>
      <c r="M332" s="183" t="s">
        <v>19</v>
      </c>
      <c r="N332" s="184" t="s">
        <v>49</v>
      </c>
      <c r="O332" s="66"/>
      <c r="P332" s="185">
        <f>O332*H332</f>
        <v>0</v>
      </c>
      <c r="Q332" s="185">
        <v>0</v>
      </c>
      <c r="R332" s="185">
        <f>Q332*H332</f>
        <v>0</v>
      </c>
      <c r="S332" s="185">
        <v>0</v>
      </c>
      <c r="T332" s="186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7" t="s">
        <v>200</v>
      </c>
      <c r="AT332" s="187" t="s">
        <v>196</v>
      </c>
      <c r="AU332" s="187" t="s">
        <v>88</v>
      </c>
      <c r="AY332" s="19" t="s">
        <v>193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19" t="s">
        <v>86</v>
      </c>
      <c r="BK332" s="188">
        <f>ROUND(I332*H332,2)</f>
        <v>0</v>
      </c>
      <c r="BL332" s="19" t="s">
        <v>200</v>
      </c>
      <c r="BM332" s="187" t="s">
        <v>415</v>
      </c>
    </row>
    <row r="333" spans="1:65" s="2" customFormat="1" ht="11.25">
      <c r="A333" s="36"/>
      <c r="B333" s="37"/>
      <c r="C333" s="38"/>
      <c r="D333" s="222" t="s">
        <v>214</v>
      </c>
      <c r="E333" s="38"/>
      <c r="F333" s="223" t="s">
        <v>416</v>
      </c>
      <c r="G333" s="38"/>
      <c r="H333" s="38"/>
      <c r="I333" s="224"/>
      <c r="J333" s="38"/>
      <c r="K333" s="38"/>
      <c r="L333" s="41"/>
      <c r="M333" s="225"/>
      <c r="N333" s="226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214</v>
      </c>
      <c r="AU333" s="19" t="s">
        <v>88</v>
      </c>
    </row>
    <row r="334" spans="1:65" s="13" customFormat="1" ht="11.25">
      <c r="B334" s="189"/>
      <c r="C334" s="190"/>
      <c r="D334" s="191" t="s">
        <v>202</v>
      </c>
      <c r="E334" s="192" t="s">
        <v>19</v>
      </c>
      <c r="F334" s="193" t="s">
        <v>289</v>
      </c>
      <c r="G334" s="190"/>
      <c r="H334" s="192" t="s">
        <v>19</v>
      </c>
      <c r="I334" s="194"/>
      <c r="J334" s="190"/>
      <c r="K334" s="190"/>
      <c r="L334" s="195"/>
      <c r="M334" s="196"/>
      <c r="N334" s="197"/>
      <c r="O334" s="197"/>
      <c r="P334" s="197"/>
      <c r="Q334" s="197"/>
      <c r="R334" s="197"/>
      <c r="S334" s="197"/>
      <c r="T334" s="198"/>
      <c r="AT334" s="199" t="s">
        <v>202</v>
      </c>
      <c r="AU334" s="199" t="s">
        <v>88</v>
      </c>
      <c r="AV334" s="13" t="s">
        <v>86</v>
      </c>
      <c r="AW334" s="13" t="s">
        <v>37</v>
      </c>
      <c r="AX334" s="13" t="s">
        <v>78</v>
      </c>
      <c r="AY334" s="199" t="s">
        <v>193</v>
      </c>
    </row>
    <row r="335" spans="1:65" s="13" customFormat="1" ht="11.25">
      <c r="B335" s="189"/>
      <c r="C335" s="190"/>
      <c r="D335" s="191" t="s">
        <v>202</v>
      </c>
      <c r="E335" s="192" t="s">
        <v>19</v>
      </c>
      <c r="F335" s="193" t="s">
        <v>367</v>
      </c>
      <c r="G335" s="190"/>
      <c r="H335" s="192" t="s">
        <v>19</v>
      </c>
      <c r="I335" s="194"/>
      <c r="J335" s="190"/>
      <c r="K335" s="190"/>
      <c r="L335" s="195"/>
      <c r="M335" s="196"/>
      <c r="N335" s="197"/>
      <c r="O335" s="197"/>
      <c r="P335" s="197"/>
      <c r="Q335" s="197"/>
      <c r="R335" s="197"/>
      <c r="S335" s="197"/>
      <c r="T335" s="198"/>
      <c r="AT335" s="199" t="s">
        <v>202</v>
      </c>
      <c r="AU335" s="199" t="s">
        <v>88</v>
      </c>
      <c r="AV335" s="13" t="s">
        <v>86</v>
      </c>
      <c r="AW335" s="13" t="s">
        <v>37</v>
      </c>
      <c r="AX335" s="13" t="s">
        <v>78</v>
      </c>
      <c r="AY335" s="199" t="s">
        <v>193</v>
      </c>
    </row>
    <row r="336" spans="1:65" s="14" customFormat="1" ht="11.25">
      <c r="B336" s="200"/>
      <c r="C336" s="201"/>
      <c r="D336" s="191" t="s">
        <v>202</v>
      </c>
      <c r="E336" s="202" t="s">
        <v>19</v>
      </c>
      <c r="F336" s="203" t="s">
        <v>99</v>
      </c>
      <c r="G336" s="201"/>
      <c r="H336" s="204">
        <v>177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202</v>
      </c>
      <c r="AU336" s="210" t="s">
        <v>88</v>
      </c>
      <c r="AV336" s="14" t="s">
        <v>88</v>
      </c>
      <c r="AW336" s="14" t="s">
        <v>37</v>
      </c>
      <c r="AX336" s="14" t="s">
        <v>78</v>
      </c>
      <c r="AY336" s="210" t="s">
        <v>193</v>
      </c>
    </row>
    <row r="337" spans="1:65" s="15" customFormat="1" ht="11.25">
      <c r="B337" s="211"/>
      <c r="C337" s="212"/>
      <c r="D337" s="191" t="s">
        <v>202</v>
      </c>
      <c r="E337" s="213" t="s">
        <v>19</v>
      </c>
      <c r="F337" s="214" t="s">
        <v>207</v>
      </c>
      <c r="G337" s="212"/>
      <c r="H337" s="215">
        <v>177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202</v>
      </c>
      <c r="AU337" s="221" t="s">
        <v>88</v>
      </c>
      <c r="AV337" s="15" t="s">
        <v>200</v>
      </c>
      <c r="AW337" s="15" t="s">
        <v>37</v>
      </c>
      <c r="AX337" s="15" t="s">
        <v>86</v>
      </c>
      <c r="AY337" s="221" t="s">
        <v>193</v>
      </c>
    </row>
    <row r="338" spans="1:65" s="2" customFormat="1" ht="44.25" customHeight="1">
      <c r="A338" s="36"/>
      <c r="B338" s="37"/>
      <c r="C338" s="176" t="s">
        <v>417</v>
      </c>
      <c r="D338" s="176" t="s">
        <v>196</v>
      </c>
      <c r="E338" s="177" t="s">
        <v>418</v>
      </c>
      <c r="F338" s="178" t="s">
        <v>419</v>
      </c>
      <c r="G338" s="179" t="s">
        <v>97</v>
      </c>
      <c r="H338" s="180">
        <v>328.56</v>
      </c>
      <c r="I338" s="181"/>
      <c r="J338" s="182">
        <f>ROUND(I338*H338,2)</f>
        <v>0</v>
      </c>
      <c r="K338" s="178" t="s">
        <v>212</v>
      </c>
      <c r="L338" s="41"/>
      <c r="M338" s="183" t="s">
        <v>19</v>
      </c>
      <c r="N338" s="184" t="s">
        <v>49</v>
      </c>
      <c r="O338" s="66"/>
      <c r="P338" s="185">
        <f>O338*H338</f>
        <v>0</v>
      </c>
      <c r="Q338" s="185">
        <v>0</v>
      </c>
      <c r="R338" s="185">
        <f>Q338*H338</f>
        <v>0</v>
      </c>
      <c r="S338" s="185">
        <v>0</v>
      </c>
      <c r="T338" s="186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7" t="s">
        <v>200</v>
      </c>
      <c r="AT338" s="187" t="s">
        <v>196</v>
      </c>
      <c r="AU338" s="187" t="s">
        <v>88</v>
      </c>
      <c r="AY338" s="19" t="s">
        <v>193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9" t="s">
        <v>86</v>
      </c>
      <c r="BK338" s="188">
        <f>ROUND(I338*H338,2)</f>
        <v>0</v>
      </c>
      <c r="BL338" s="19" t="s">
        <v>200</v>
      </c>
      <c r="BM338" s="187" t="s">
        <v>420</v>
      </c>
    </row>
    <row r="339" spans="1:65" s="2" customFormat="1" ht="11.25">
      <c r="A339" s="36"/>
      <c r="B339" s="37"/>
      <c r="C339" s="38"/>
      <c r="D339" s="222" t="s">
        <v>214</v>
      </c>
      <c r="E339" s="38"/>
      <c r="F339" s="223" t="s">
        <v>421</v>
      </c>
      <c r="G339" s="38"/>
      <c r="H339" s="38"/>
      <c r="I339" s="224"/>
      <c r="J339" s="38"/>
      <c r="K339" s="38"/>
      <c r="L339" s="41"/>
      <c r="M339" s="225"/>
      <c r="N339" s="226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214</v>
      </c>
      <c r="AU339" s="19" t="s">
        <v>88</v>
      </c>
    </row>
    <row r="340" spans="1:65" s="2" customFormat="1" ht="49.15" customHeight="1">
      <c r="A340" s="36"/>
      <c r="B340" s="37"/>
      <c r="C340" s="176" t="s">
        <v>422</v>
      </c>
      <c r="D340" s="176" t="s">
        <v>196</v>
      </c>
      <c r="E340" s="177" t="s">
        <v>423</v>
      </c>
      <c r="F340" s="178" t="s">
        <v>424</v>
      </c>
      <c r="G340" s="179" t="s">
        <v>425</v>
      </c>
      <c r="H340" s="180">
        <v>22</v>
      </c>
      <c r="I340" s="181"/>
      <c r="J340" s="182">
        <f>ROUND(I340*H340,2)</f>
        <v>0</v>
      </c>
      <c r="K340" s="178" t="s">
        <v>212</v>
      </c>
      <c r="L340" s="41"/>
      <c r="M340" s="183" t="s">
        <v>19</v>
      </c>
      <c r="N340" s="184" t="s">
        <v>49</v>
      </c>
      <c r="O340" s="66"/>
      <c r="P340" s="185">
        <f>O340*H340</f>
        <v>0</v>
      </c>
      <c r="Q340" s="185">
        <v>0</v>
      </c>
      <c r="R340" s="185">
        <f>Q340*H340</f>
        <v>0</v>
      </c>
      <c r="S340" s="185">
        <v>0</v>
      </c>
      <c r="T340" s="186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7" t="s">
        <v>200</v>
      </c>
      <c r="AT340" s="187" t="s">
        <v>196</v>
      </c>
      <c r="AU340" s="187" t="s">
        <v>88</v>
      </c>
      <c r="AY340" s="19" t="s">
        <v>193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19" t="s">
        <v>86</v>
      </c>
      <c r="BK340" s="188">
        <f>ROUND(I340*H340,2)</f>
        <v>0</v>
      </c>
      <c r="BL340" s="19" t="s">
        <v>200</v>
      </c>
      <c r="BM340" s="187" t="s">
        <v>426</v>
      </c>
    </row>
    <row r="341" spans="1:65" s="2" customFormat="1" ht="11.25">
      <c r="A341" s="36"/>
      <c r="B341" s="37"/>
      <c r="C341" s="38"/>
      <c r="D341" s="222" t="s">
        <v>214</v>
      </c>
      <c r="E341" s="38"/>
      <c r="F341" s="223" t="s">
        <v>427</v>
      </c>
      <c r="G341" s="38"/>
      <c r="H341" s="38"/>
      <c r="I341" s="224"/>
      <c r="J341" s="38"/>
      <c r="K341" s="38"/>
      <c r="L341" s="41"/>
      <c r="M341" s="225"/>
      <c r="N341" s="226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214</v>
      </c>
      <c r="AU341" s="19" t="s">
        <v>88</v>
      </c>
    </row>
    <row r="342" spans="1:65" s="13" customFormat="1" ht="11.25">
      <c r="B342" s="189"/>
      <c r="C342" s="190"/>
      <c r="D342" s="191" t="s">
        <v>202</v>
      </c>
      <c r="E342" s="192" t="s">
        <v>19</v>
      </c>
      <c r="F342" s="193" t="s">
        <v>289</v>
      </c>
      <c r="G342" s="190"/>
      <c r="H342" s="192" t="s">
        <v>19</v>
      </c>
      <c r="I342" s="194"/>
      <c r="J342" s="190"/>
      <c r="K342" s="190"/>
      <c r="L342" s="195"/>
      <c r="M342" s="196"/>
      <c r="N342" s="197"/>
      <c r="O342" s="197"/>
      <c r="P342" s="197"/>
      <c r="Q342" s="197"/>
      <c r="R342" s="197"/>
      <c r="S342" s="197"/>
      <c r="T342" s="198"/>
      <c r="AT342" s="199" t="s">
        <v>202</v>
      </c>
      <c r="AU342" s="199" t="s">
        <v>88</v>
      </c>
      <c r="AV342" s="13" t="s">
        <v>86</v>
      </c>
      <c r="AW342" s="13" t="s">
        <v>37</v>
      </c>
      <c r="AX342" s="13" t="s">
        <v>78</v>
      </c>
      <c r="AY342" s="199" t="s">
        <v>193</v>
      </c>
    </row>
    <row r="343" spans="1:65" s="13" customFormat="1" ht="11.25">
      <c r="B343" s="189"/>
      <c r="C343" s="190"/>
      <c r="D343" s="191" t="s">
        <v>202</v>
      </c>
      <c r="E343" s="192" t="s">
        <v>19</v>
      </c>
      <c r="F343" s="193" t="s">
        <v>367</v>
      </c>
      <c r="G343" s="190"/>
      <c r="H343" s="192" t="s">
        <v>19</v>
      </c>
      <c r="I343" s="194"/>
      <c r="J343" s="190"/>
      <c r="K343" s="190"/>
      <c r="L343" s="195"/>
      <c r="M343" s="196"/>
      <c r="N343" s="197"/>
      <c r="O343" s="197"/>
      <c r="P343" s="197"/>
      <c r="Q343" s="197"/>
      <c r="R343" s="197"/>
      <c r="S343" s="197"/>
      <c r="T343" s="198"/>
      <c r="AT343" s="199" t="s">
        <v>202</v>
      </c>
      <c r="AU343" s="199" t="s">
        <v>88</v>
      </c>
      <c r="AV343" s="13" t="s">
        <v>86</v>
      </c>
      <c r="AW343" s="13" t="s">
        <v>37</v>
      </c>
      <c r="AX343" s="13" t="s">
        <v>78</v>
      </c>
      <c r="AY343" s="199" t="s">
        <v>193</v>
      </c>
    </row>
    <row r="344" spans="1:65" s="14" customFormat="1" ht="11.25">
      <c r="B344" s="200"/>
      <c r="C344" s="201"/>
      <c r="D344" s="191" t="s">
        <v>202</v>
      </c>
      <c r="E344" s="202" t="s">
        <v>19</v>
      </c>
      <c r="F344" s="203" t="s">
        <v>217</v>
      </c>
      <c r="G344" s="201"/>
      <c r="H344" s="204">
        <v>22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202</v>
      </c>
      <c r="AU344" s="210" t="s">
        <v>88</v>
      </c>
      <c r="AV344" s="14" t="s">
        <v>88</v>
      </c>
      <c r="AW344" s="14" t="s">
        <v>37</v>
      </c>
      <c r="AX344" s="14" t="s">
        <v>78</v>
      </c>
      <c r="AY344" s="210" t="s">
        <v>193</v>
      </c>
    </row>
    <row r="345" spans="1:65" s="15" customFormat="1" ht="11.25">
      <c r="B345" s="211"/>
      <c r="C345" s="212"/>
      <c r="D345" s="191" t="s">
        <v>202</v>
      </c>
      <c r="E345" s="213" t="s">
        <v>19</v>
      </c>
      <c r="F345" s="214" t="s">
        <v>207</v>
      </c>
      <c r="G345" s="212"/>
      <c r="H345" s="215">
        <v>22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202</v>
      </c>
      <c r="AU345" s="221" t="s">
        <v>88</v>
      </c>
      <c r="AV345" s="15" t="s">
        <v>200</v>
      </c>
      <c r="AW345" s="15" t="s">
        <v>37</v>
      </c>
      <c r="AX345" s="15" t="s">
        <v>86</v>
      </c>
      <c r="AY345" s="221" t="s">
        <v>193</v>
      </c>
    </row>
    <row r="346" spans="1:65" s="2" customFormat="1" ht="33" customHeight="1">
      <c r="A346" s="36"/>
      <c r="B346" s="37"/>
      <c r="C346" s="176" t="s">
        <v>428</v>
      </c>
      <c r="D346" s="176" t="s">
        <v>196</v>
      </c>
      <c r="E346" s="177" t="s">
        <v>429</v>
      </c>
      <c r="F346" s="178" t="s">
        <v>430</v>
      </c>
      <c r="G346" s="179" t="s">
        <v>425</v>
      </c>
      <c r="H346" s="180">
        <v>5940</v>
      </c>
      <c r="I346" s="181"/>
      <c r="J346" s="182">
        <f>ROUND(I346*H346,2)</f>
        <v>0</v>
      </c>
      <c r="K346" s="178" t="s">
        <v>212</v>
      </c>
      <c r="L346" s="41"/>
      <c r="M346" s="183" t="s">
        <v>19</v>
      </c>
      <c r="N346" s="184" t="s">
        <v>49</v>
      </c>
      <c r="O346" s="66"/>
      <c r="P346" s="185">
        <f>O346*H346</f>
        <v>0</v>
      </c>
      <c r="Q346" s="185">
        <v>0</v>
      </c>
      <c r="R346" s="185">
        <f>Q346*H346</f>
        <v>0</v>
      </c>
      <c r="S346" s="185">
        <v>0</v>
      </c>
      <c r="T346" s="186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7" t="s">
        <v>200</v>
      </c>
      <c r="AT346" s="187" t="s">
        <v>196</v>
      </c>
      <c r="AU346" s="187" t="s">
        <v>88</v>
      </c>
      <c r="AY346" s="19" t="s">
        <v>193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19" t="s">
        <v>86</v>
      </c>
      <c r="BK346" s="188">
        <f>ROUND(I346*H346,2)</f>
        <v>0</v>
      </c>
      <c r="BL346" s="19" t="s">
        <v>200</v>
      </c>
      <c r="BM346" s="187" t="s">
        <v>431</v>
      </c>
    </row>
    <row r="347" spans="1:65" s="2" customFormat="1" ht="11.25">
      <c r="A347" s="36"/>
      <c r="B347" s="37"/>
      <c r="C347" s="38"/>
      <c r="D347" s="222" t="s">
        <v>214</v>
      </c>
      <c r="E347" s="38"/>
      <c r="F347" s="223" t="s">
        <v>432</v>
      </c>
      <c r="G347" s="38"/>
      <c r="H347" s="38"/>
      <c r="I347" s="224"/>
      <c r="J347" s="38"/>
      <c r="K347" s="38"/>
      <c r="L347" s="41"/>
      <c r="M347" s="225"/>
      <c r="N347" s="226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214</v>
      </c>
      <c r="AU347" s="19" t="s">
        <v>88</v>
      </c>
    </row>
    <row r="348" spans="1:65" s="13" customFormat="1" ht="11.25">
      <c r="B348" s="189"/>
      <c r="C348" s="190"/>
      <c r="D348" s="191" t="s">
        <v>202</v>
      </c>
      <c r="E348" s="192" t="s">
        <v>19</v>
      </c>
      <c r="F348" s="193" t="s">
        <v>289</v>
      </c>
      <c r="G348" s="190"/>
      <c r="H348" s="192" t="s">
        <v>19</v>
      </c>
      <c r="I348" s="194"/>
      <c r="J348" s="190"/>
      <c r="K348" s="190"/>
      <c r="L348" s="195"/>
      <c r="M348" s="196"/>
      <c r="N348" s="197"/>
      <c r="O348" s="197"/>
      <c r="P348" s="197"/>
      <c r="Q348" s="197"/>
      <c r="R348" s="197"/>
      <c r="S348" s="197"/>
      <c r="T348" s="198"/>
      <c r="AT348" s="199" t="s">
        <v>202</v>
      </c>
      <c r="AU348" s="199" t="s">
        <v>88</v>
      </c>
      <c r="AV348" s="13" t="s">
        <v>86</v>
      </c>
      <c r="AW348" s="13" t="s">
        <v>37</v>
      </c>
      <c r="AX348" s="13" t="s">
        <v>78</v>
      </c>
      <c r="AY348" s="199" t="s">
        <v>193</v>
      </c>
    </row>
    <row r="349" spans="1:65" s="13" customFormat="1" ht="11.25">
      <c r="B349" s="189"/>
      <c r="C349" s="190"/>
      <c r="D349" s="191" t="s">
        <v>202</v>
      </c>
      <c r="E349" s="192" t="s">
        <v>19</v>
      </c>
      <c r="F349" s="193" t="s">
        <v>367</v>
      </c>
      <c r="G349" s="190"/>
      <c r="H349" s="192" t="s">
        <v>19</v>
      </c>
      <c r="I349" s="194"/>
      <c r="J349" s="190"/>
      <c r="K349" s="190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202</v>
      </c>
      <c r="AU349" s="199" t="s">
        <v>88</v>
      </c>
      <c r="AV349" s="13" t="s">
        <v>86</v>
      </c>
      <c r="AW349" s="13" t="s">
        <v>37</v>
      </c>
      <c r="AX349" s="13" t="s">
        <v>78</v>
      </c>
      <c r="AY349" s="199" t="s">
        <v>193</v>
      </c>
    </row>
    <row r="350" spans="1:65" s="13" customFormat="1" ht="11.25">
      <c r="B350" s="189"/>
      <c r="C350" s="190"/>
      <c r="D350" s="191" t="s">
        <v>202</v>
      </c>
      <c r="E350" s="192" t="s">
        <v>19</v>
      </c>
      <c r="F350" s="193" t="s">
        <v>393</v>
      </c>
      <c r="G350" s="190"/>
      <c r="H350" s="192" t="s">
        <v>19</v>
      </c>
      <c r="I350" s="194"/>
      <c r="J350" s="190"/>
      <c r="K350" s="190"/>
      <c r="L350" s="195"/>
      <c r="M350" s="196"/>
      <c r="N350" s="197"/>
      <c r="O350" s="197"/>
      <c r="P350" s="197"/>
      <c r="Q350" s="197"/>
      <c r="R350" s="197"/>
      <c r="S350" s="197"/>
      <c r="T350" s="198"/>
      <c r="AT350" s="199" t="s">
        <v>202</v>
      </c>
      <c r="AU350" s="199" t="s">
        <v>88</v>
      </c>
      <c r="AV350" s="13" t="s">
        <v>86</v>
      </c>
      <c r="AW350" s="13" t="s">
        <v>37</v>
      </c>
      <c r="AX350" s="13" t="s">
        <v>78</v>
      </c>
      <c r="AY350" s="199" t="s">
        <v>193</v>
      </c>
    </row>
    <row r="351" spans="1:65" s="14" customFormat="1" ht="11.25">
      <c r="B351" s="200"/>
      <c r="C351" s="201"/>
      <c r="D351" s="191" t="s">
        <v>202</v>
      </c>
      <c r="E351" s="202" t="s">
        <v>19</v>
      </c>
      <c r="F351" s="203" t="s">
        <v>217</v>
      </c>
      <c r="G351" s="201"/>
      <c r="H351" s="204">
        <v>22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202</v>
      </c>
      <c r="AU351" s="210" t="s">
        <v>88</v>
      </c>
      <c r="AV351" s="14" t="s">
        <v>88</v>
      </c>
      <c r="AW351" s="14" t="s">
        <v>37</v>
      </c>
      <c r="AX351" s="14" t="s">
        <v>78</v>
      </c>
      <c r="AY351" s="210" t="s">
        <v>193</v>
      </c>
    </row>
    <row r="352" spans="1:65" s="15" customFormat="1" ht="11.25">
      <c r="B352" s="211"/>
      <c r="C352" s="212"/>
      <c r="D352" s="191" t="s">
        <v>202</v>
      </c>
      <c r="E352" s="213" t="s">
        <v>19</v>
      </c>
      <c r="F352" s="214" t="s">
        <v>207</v>
      </c>
      <c r="G352" s="212"/>
      <c r="H352" s="215">
        <v>22</v>
      </c>
      <c r="I352" s="216"/>
      <c r="J352" s="212"/>
      <c r="K352" s="212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202</v>
      </c>
      <c r="AU352" s="221" t="s">
        <v>88</v>
      </c>
      <c r="AV352" s="15" t="s">
        <v>200</v>
      </c>
      <c r="AW352" s="15" t="s">
        <v>37</v>
      </c>
      <c r="AX352" s="15" t="s">
        <v>86</v>
      </c>
      <c r="AY352" s="221" t="s">
        <v>193</v>
      </c>
    </row>
    <row r="353" spans="1:65" s="14" customFormat="1" ht="11.25">
      <c r="B353" s="200"/>
      <c r="C353" s="201"/>
      <c r="D353" s="191" t="s">
        <v>202</v>
      </c>
      <c r="E353" s="201"/>
      <c r="F353" s="203" t="s">
        <v>433</v>
      </c>
      <c r="G353" s="201"/>
      <c r="H353" s="204">
        <v>5940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202</v>
      </c>
      <c r="AU353" s="210" t="s">
        <v>88</v>
      </c>
      <c r="AV353" s="14" t="s">
        <v>88</v>
      </c>
      <c r="AW353" s="14" t="s">
        <v>4</v>
      </c>
      <c r="AX353" s="14" t="s">
        <v>86</v>
      </c>
      <c r="AY353" s="210" t="s">
        <v>193</v>
      </c>
    </row>
    <row r="354" spans="1:65" s="2" customFormat="1" ht="49.15" customHeight="1">
      <c r="A354" s="36"/>
      <c r="B354" s="37"/>
      <c r="C354" s="176" t="s">
        <v>434</v>
      </c>
      <c r="D354" s="176" t="s">
        <v>196</v>
      </c>
      <c r="E354" s="177" t="s">
        <v>435</v>
      </c>
      <c r="F354" s="178" t="s">
        <v>436</v>
      </c>
      <c r="G354" s="179" t="s">
        <v>425</v>
      </c>
      <c r="H354" s="180">
        <v>22</v>
      </c>
      <c r="I354" s="181"/>
      <c r="J354" s="182">
        <f>ROUND(I354*H354,2)</f>
        <v>0</v>
      </c>
      <c r="K354" s="178" t="s">
        <v>212</v>
      </c>
      <c r="L354" s="41"/>
      <c r="M354" s="183" t="s">
        <v>19</v>
      </c>
      <c r="N354" s="184" t="s">
        <v>49</v>
      </c>
      <c r="O354" s="66"/>
      <c r="P354" s="185">
        <f>O354*H354</f>
        <v>0</v>
      </c>
      <c r="Q354" s="185">
        <v>0</v>
      </c>
      <c r="R354" s="185">
        <f>Q354*H354</f>
        <v>0</v>
      </c>
      <c r="S354" s="185">
        <v>0</v>
      </c>
      <c r="T354" s="186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7" t="s">
        <v>200</v>
      </c>
      <c r="AT354" s="187" t="s">
        <v>196</v>
      </c>
      <c r="AU354" s="187" t="s">
        <v>88</v>
      </c>
      <c r="AY354" s="19" t="s">
        <v>193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19" t="s">
        <v>86</v>
      </c>
      <c r="BK354" s="188">
        <f>ROUND(I354*H354,2)</f>
        <v>0</v>
      </c>
      <c r="BL354" s="19" t="s">
        <v>200</v>
      </c>
      <c r="BM354" s="187" t="s">
        <v>437</v>
      </c>
    </row>
    <row r="355" spans="1:65" s="2" customFormat="1" ht="11.25">
      <c r="A355" s="36"/>
      <c r="B355" s="37"/>
      <c r="C355" s="38"/>
      <c r="D355" s="222" t="s">
        <v>214</v>
      </c>
      <c r="E355" s="38"/>
      <c r="F355" s="223" t="s">
        <v>438</v>
      </c>
      <c r="G355" s="38"/>
      <c r="H355" s="38"/>
      <c r="I355" s="224"/>
      <c r="J355" s="38"/>
      <c r="K355" s="38"/>
      <c r="L355" s="41"/>
      <c r="M355" s="225"/>
      <c r="N355" s="226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214</v>
      </c>
      <c r="AU355" s="19" t="s">
        <v>88</v>
      </c>
    </row>
    <row r="356" spans="1:65" s="13" customFormat="1" ht="11.25">
      <c r="B356" s="189"/>
      <c r="C356" s="190"/>
      <c r="D356" s="191" t="s">
        <v>202</v>
      </c>
      <c r="E356" s="192" t="s">
        <v>19</v>
      </c>
      <c r="F356" s="193" t="s">
        <v>289</v>
      </c>
      <c r="G356" s="190"/>
      <c r="H356" s="192" t="s">
        <v>19</v>
      </c>
      <c r="I356" s="194"/>
      <c r="J356" s="190"/>
      <c r="K356" s="190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202</v>
      </c>
      <c r="AU356" s="199" t="s">
        <v>88</v>
      </c>
      <c r="AV356" s="13" t="s">
        <v>86</v>
      </c>
      <c r="AW356" s="13" t="s">
        <v>37</v>
      </c>
      <c r="AX356" s="13" t="s">
        <v>78</v>
      </c>
      <c r="AY356" s="199" t="s">
        <v>193</v>
      </c>
    </row>
    <row r="357" spans="1:65" s="13" customFormat="1" ht="11.25">
      <c r="B357" s="189"/>
      <c r="C357" s="190"/>
      <c r="D357" s="191" t="s">
        <v>202</v>
      </c>
      <c r="E357" s="192" t="s">
        <v>19</v>
      </c>
      <c r="F357" s="193" t="s">
        <v>367</v>
      </c>
      <c r="G357" s="190"/>
      <c r="H357" s="192" t="s">
        <v>19</v>
      </c>
      <c r="I357" s="194"/>
      <c r="J357" s="190"/>
      <c r="K357" s="190"/>
      <c r="L357" s="195"/>
      <c r="M357" s="196"/>
      <c r="N357" s="197"/>
      <c r="O357" s="197"/>
      <c r="P357" s="197"/>
      <c r="Q357" s="197"/>
      <c r="R357" s="197"/>
      <c r="S357" s="197"/>
      <c r="T357" s="198"/>
      <c r="AT357" s="199" t="s">
        <v>202</v>
      </c>
      <c r="AU357" s="199" t="s">
        <v>88</v>
      </c>
      <c r="AV357" s="13" t="s">
        <v>86</v>
      </c>
      <c r="AW357" s="13" t="s">
        <v>37</v>
      </c>
      <c r="AX357" s="13" t="s">
        <v>78</v>
      </c>
      <c r="AY357" s="199" t="s">
        <v>193</v>
      </c>
    </row>
    <row r="358" spans="1:65" s="14" customFormat="1" ht="11.25">
      <c r="B358" s="200"/>
      <c r="C358" s="201"/>
      <c r="D358" s="191" t="s">
        <v>202</v>
      </c>
      <c r="E358" s="202" t="s">
        <v>19</v>
      </c>
      <c r="F358" s="203" t="s">
        <v>217</v>
      </c>
      <c r="G358" s="201"/>
      <c r="H358" s="204">
        <v>22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202</v>
      </c>
      <c r="AU358" s="210" t="s">
        <v>88</v>
      </c>
      <c r="AV358" s="14" t="s">
        <v>88</v>
      </c>
      <c r="AW358" s="14" t="s">
        <v>37</v>
      </c>
      <c r="AX358" s="14" t="s">
        <v>78</v>
      </c>
      <c r="AY358" s="210" t="s">
        <v>193</v>
      </c>
    </row>
    <row r="359" spans="1:65" s="15" customFormat="1" ht="11.25">
      <c r="B359" s="211"/>
      <c r="C359" s="212"/>
      <c r="D359" s="191" t="s">
        <v>202</v>
      </c>
      <c r="E359" s="213" t="s">
        <v>19</v>
      </c>
      <c r="F359" s="214" t="s">
        <v>207</v>
      </c>
      <c r="G359" s="212"/>
      <c r="H359" s="215">
        <v>22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202</v>
      </c>
      <c r="AU359" s="221" t="s">
        <v>88</v>
      </c>
      <c r="AV359" s="15" t="s">
        <v>200</v>
      </c>
      <c r="AW359" s="15" t="s">
        <v>37</v>
      </c>
      <c r="AX359" s="15" t="s">
        <v>86</v>
      </c>
      <c r="AY359" s="221" t="s">
        <v>193</v>
      </c>
    </row>
    <row r="360" spans="1:65" s="2" customFormat="1" ht="16.5" customHeight="1">
      <c r="A360" s="36"/>
      <c r="B360" s="37"/>
      <c r="C360" s="176" t="s">
        <v>439</v>
      </c>
      <c r="D360" s="176" t="s">
        <v>196</v>
      </c>
      <c r="E360" s="177" t="s">
        <v>440</v>
      </c>
      <c r="F360" s="178" t="s">
        <v>441</v>
      </c>
      <c r="G360" s="179" t="s">
        <v>442</v>
      </c>
      <c r="H360" s="180">
        <v>2</v>
      </c>
      <c r="I360" s="181"/>
      <c r="J360" s="182">
        <f>ROUND(I360*H360,2)</f>
        <v>0</v>
      </c>
      <c r="K360" s="178" t="s">
        <v>19</v>
      </c>
      <c r="L360" s="41"/>
      <c r="M360" s="183" t="s">
        <v>19</v>
      </c>
      <c r="N360" s="184" t="s">
        <v>49</v>
      </c>
      <c r="O360" s="66"/>
      <c r="P360" s="185">
        <f>O360*H360</f>
        <v>0</v>
      </c>
      <c r="Q360" s="185">
        <v>0.5</v>
      </c>
      <c r="R360" s="185">
        <f>Q360*H360</f>
        <v>1</v>
      </c>
      <c r="S360" s="185">
        <v>0</v>
      </c>
      <c r="T360" s="186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7" t="s">
        <v>200</v>
      </c>
      <c r="AT360" s="187" t="s">
        <v>196</v>
      </c>
      <c r="AU360" s="187" t="s">
        <v>88</v>
      </c>
      <c r="AY360" s="19" t="s">
        <v>193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19" t="s">
        <v>86</v>
      </c>
      <c r="BK360" s="188">
        <f>ROUND(I360*H360,2)</f>
        <v>0</v>
      </c>
      <c r="BL360" s="19" t="s">
        <v>200</v>
      </c>
      <c r="BM360" s="187" t="s">
        <v>443</v>
      </c>
    </row>
    <row r="361" spans="1:65" s="13" customFormat="1" ht="11.25">
      <c r="B361" s="189"/>
      <c r="C361" s="190"/>
      <c r="D361" s="191" t="s">
        <v>202</v>
      </c>
      <c r="E361" s="192" t="s">
        <v>19</v>
      </c>
      <c r="F361" s="193" t="s">
        <v>289</v>
      </c>
      <c r="G361" s="190"/>
      <c r="H361" s="192" t="s">
        <v>19</v>
      </c>
      <c r="I361" s="194"/>
      <c r="J361" s="190"/>
      <c r="K361" s="190"/>
      <c r="L361" s="195"/>
      <c r="M361" s="196"/>
      <c r="N361" s="197"/>
      <c r="O361" s="197"/>
      <c r="P361" s="197"/>
      <c r="Q361" s="197"/>
      <c r="R361" s="197"/>
      <c r="S361" s="197"/>
      <c r="T361" s="198"/>
      <c r="AT361" s="199" t="s">
        <v>202</v>
      </c>
      <c r="AU361" s="199" t="s">
        <v>88</v>
      </c>
      <c r="AV361" s="13" t="s">
        <v>86</v>
      </c>
      <c r="AW361" s="13" t="s">
        <v>37</v>
      </c>
      <c r="AX361" s="13" t="s">
        <v>78</v>
      </c>
      <c r="AY361" s="199" t="s">
        <v>193</v>
      </c>
    </row>
    <row r="362" spans="1:65" s="13" customFormat="1" ht="11.25">
      <c r="B362" s="189"/>
      <c r="C362" s="190"/>
      <c r="D362" s="191" t="s">
        <v>202</v>
      </c>
      <c r="E362" s="192" t="s">
        <v>19</v>
      </c>
      <c r="F362" s="193" t="s">
        <v>367</v>
      </c>
      <c r="G362" s="190"/>
      <c r="H362" s="192" t="s">
        <v>19</v>
      </c>
      <c r="I362" s="194"/>
      <c r="J362" s="190"/>
      <c r="K362" s="190"/>
      <c r="L362" s="195"/>
      <c r="M362" s="196"/>
      <c r="N362" s="197"/>
      <c r="O362" s="197"/>
      <c r="P362" s="197"/>
      <c r="Q362" s="197"/>
      <c r="R362" s="197"/>
      <c r="S362" s="197"/>
      <c r="T362" s="198"/>
      <c r="AT362" s="199" t="s">
        <v>202</v>
      </c>
      <c r="AU362" s="199" t="s">
        <v>88</v>
      </c>
      <c r="AV362" s="13" t="s">
        <v>86</v>
      </c>
      <c r="AW362" s="13" t="s">
        <v>37</v>
      </c>
      <c r="AX362" s="13" t="s">
        <v>78</v>
      </c>
      <c r="AY362" s="199" t="s">
        <v>193</v>
      </c>
    </row>
    <row r="363" spans="1:65" s="14" customFormat="1" ht="11.25">
      <c r="B363" s="200"/>
      <c r="C363" s="201"/>
      <c r="D363" s="191" t="s">
        <v>202</v>
      </c>
      <c r="E363" s="202" t="s">
        <v>19</v>
      </c>
      <c r="F363" s="203" t="s">
        <v>444</v>
      </c>
      <c r="G363" s="201"/>
      <c r="H363" s="204">
        <v>2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202</v>
      </c>
      <c r="AU363" s="210" t="s">
        <v>88</v>
      </c>
      <c r="AV363" s="14" t="s">
        <v>88</v>
      </c>
      <c r="AW363" s="14" t="s">
        <v>37</v>
      </c>
      <c r="AX363" s="14" t="s">
        <v>78</v>
      </c>
      <c r="AY363" s="210" t="s">
        <v>193</v>
      </c>
    </row>
    <row r="364" spans="1:65" s="15" customFormat="1" ht="11.25">
      <c r="B364" s="211"/>
      <c r="C364" s="212"/>
      <c r="D364" s="191" t="s">
        <v>202</v>
      </c>
      <c r="E364" s="213" t="s">
        <v>19</v>
      </c>
      <c r="F364" s="214" t="s">
        <v>207</v>
      </c>
      <c r="G364" s="212"/>
      <c r="H364" s="215">
        <v>2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202</v>
      </c>
      <c r="AU364" s="221" t="s">
        <v>88</v>
      </c>
      <c r="AV364" s="15" t="s">
        <v>200</v>
      </c>
      <c r="AW364" s="15" t="s">
        <v>37</v>
      </c>
      <c r="AX364" s="15" t="s">
        <v>86</v>
      </c>
      <c r="AY364" s="221" t="s">
        <v>193</v>
      </c>
    </row>
    <row r="365" spans="1:65" s="2" customFormat="1" ht="16.5" customHeight="1">
      <c r="A365" s="36"/>
      <c r="B365" s="37"/>
      <c r="C365" s="176" t="s">
        <v>445</v>
      </c>
      <c r="D365" s="176" t="s">
        <v>196</v>
      </c>
      <c r="E365" s="177" t="s">
        <v>446</v>
      </c>
      <c r="F365" s="178" t="s">
        <v>447</v>
      </c>
      <c r="G365" s="179" t="s">
        <v>448</v>
      </c>
      <c r="H365" s="180">
        <v>18</v>
      </c>
      <c r="I365" s="181"/>
      <c r="J365" s="182">
        <f>ROUND(I365*H365,2)</f>
        <v>0</v>
      </c>
      <c r="K365" s="178" t="s">
        <v>19</v>
      </c>
      <c r="L365" s="41"/>
      <c r="M365" s="183" t="s">
        <v>19</v>
      </c>
      <c r="N365" s="184" t="s">
        <v>49</v>
      </c>
      <c r="O365" s="66"/>
      <c r="P365" s="185">
        <f>O365*H365</f>
        <v>0</v>
      </c>
      <c r="Q365" s="185">
        <v>0</v>
      </c>
      <c r="R365" s="185">
        <f>Q365*H365</f>
        <v>0</v>
      </c>
      <c r="S365" s="185">
        <v>0</v>
      </c>
      <c r="T365" s="186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7" t="s">
        <v>200</v>
      </c>
      <c r="AT365" s="187" t="s">
        <v>196</v>
      </c>
      <c r="AU365" s="187" t="s">
        <v>88</v>
      </c>
      <c r="AY365" s="19" t="s">
        <v>193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19" t="s">
        <v>86</v>
      </c>
      <c r="BK365" s="188">
        <f>ROUND(I365*H365,2)</f>
        <v>0</v>
      </c>
      <c r="BL365" s="19" t="s">
        <v>200</v>
      </c>
      <c r="BM365" s="187" t="s">
        <v>449</v>
      </c>
    </row>
    <row r="366" spans="1:65" s="13" customFormat="1" ht="11.25">
      <c r="B366" s="189"/>
      <c r="C366" s="190"/>
      <c r="D366" s="191" t="s">
        <v>202</v>
      </c>
      <c r="E366" s="192" t="s">
        <v>19</v>
      </c>
      <c r="F366" s="193" t="s">
        <v>289</v>
      </c>
      <c r="G366" s="190"/>
      <c r="H366" s="192" t="s">
        <v>19</v>
      </c>
      <c r="I366" s="194"/>
      <c r="J366" s="190"/>
      <c r="K366" s="190"/>
      <c r="L366" s="195"/>
      <c r="M366" s="196"/>
      <c r="N366" s="197"/>
      <c r="O366" s="197"/>
      <c r="P366" s="197"/>
      <c r="Q366" s="197"/>
      <c r="R366" s="197"/>
      <c r="S366" s="197"/>
      <c r="T366" s="198"/>
      <c r="AT366" s="199" t="s">
        <v>202</v>
      </c>
      <c r="AU366" s="199" t="s">
        <v>88</v>
      </c>
      <c r="AV366" s="13" t="s">
        <v>86</v>
      </c>
      <c r="AW366" s="13" t="s">
        <v>37</v>
      </c>
      <c r="AX366" s="13" t="s">
        <v>78</v>
      </c>
      <c r="AY366" s="199" t="s">
        <v>193</v>
      </c>
    </row>
    <row r="367" spans="1:65" s="13" customFormat="1" ht="11.25">
      <c r="B367" s="189"/>
      <c r="C367" s="190"/>
      <c r="D367" s="191" t="s">
        <v>202</v>
      </c>
      <c r="E367" s="192" t="s">
        <v>19</v>
      </c>
      <c r="F367" s="193" t="s">
        <v>367</v>
      </c>
      <c r="G367" s="190"/>
      <c r="H367" s="192" t="s">
        <v>19</v>
      </c>
      <c r="I367" s="194"/>
      <c r="J367" s="190"/>
      <c r="K367" s="190"/>
      <c r="L367" s="195"/>
      <c r="M367" s="196"/>
      <c r="N367" s="197"/>
      <c r="O367" s="197"/>
      <c r="P367" s="197"/>
      <c r="Q367" s="197"/>
      <c r="R367" s="197"/>
      <c r="S367" s="197"/>
      <c r="T367" s="198"/>
      <c r="AT367" s="199" t="s">
        <v>202</v>
      </c>
      <c r="AU367" s="199" t="s">
        <v>88</v>
      </c>
      <c r="AV367" s="13" t="s">
        <v>86</v>
      </c>
      <c r="AW367" s="13" t="s">
        <v>37</v>
      </c>
      <c r="AX367" s="13" t="s">
        <v>78</v>
      </c>
      <c r="AY367" s="199" t="s">
        <v>193</v>
      </c>
    </row>
    <row r="368" spans="1:65" s="14" customFormat="1" ht="11.25">
      <c r="B368" s="200"/>
      <c r="C368" s="201"/>
      <c r="D368" s="191" t="s">
        <v>202</v>
      </c>
      <c r="E368" s="202" t="s">
        <v>19</v>
      </c>
      <c r="F368" s="203" t="s">
        <v>450</v>
      </c>
      <c r="G368" s="201"/>
      <c r="H368" s="204">
        <v>18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202</v>
      </c>
      <c r="AU368" s="210" t="s">
        <v>88</v>
      </c>
      <c r="AV368" s="14" t="s">
        <v>88</v>
      </c>
      <c r="AW368" s="14" t="s">
        <v>37</v>
      </c>
      <c r="AX368" s="14" t="s">
        <v>78</v>
      </c>
      <c r="AY368" s="210" t="s">
        <v>193</v>
      </c>
    </row>
    <row r="369" spans="1:65" s="15" customFormat="1" ht="11.25">
      <c r="B369" s="211"/>
      <c r="C369" s="212"/>
      <c r="D369" s="191" t="s">
        <v>202</v>
      </c>
      <c r="E369" s="213" t="s">
        <v>19</v>
      </c>
      <c r="F369" s="214" t="s">
        <v>207</v>
      </c>
      <c r="G369" s="212"/>
      <c r="H369" s="215">
        <v>18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202</v>
      </c>
      <c r="AU369" s="221" t="s">
        <v>88</v>
      </c>
      <c r="AV369" s="15" t="s">
        <v>200</v>
      </c>
      <c r="AW369" s="15" t="s">
        <v>37</v>
      </c>
      <c r="AX369" s="15" t="s">
        <v>86</v>
      </c>
      <c r="AY369" s="221" t="s">
        <v>193</v>
      </c>
    </row>
    <row r="370" spans="1:65" s="2" customFormat="1" ht="16.5" customHeight="1">
      <c r="A370" s="36"/>
      <c r="B370" s="37"/>
      <c r="C370" s="176" t="s">
        <v>451</v>
      </c>
      <c r="D370" s="176" t="s">
        <v>196</v>
      </c>
      <c r="E370" s="177" t="s">
        <v>452</v>
      </c>
      <c r="F370" s="178" t="s">
        <v>453</v>
      </c>
      <c r="G370" s="179" t="s">
        <v>442</v>
      </c>
      <c r="H370" s="180">
        <v>2</v>
      </c>
      <c r="I370" s="181"/>
      <c r="J370" s="182">
        <f>ROUND(I370*H370,2)</f>
        <v>0</v>
      </c>
      <c r="K370" s="178" t="s">
        <v>19</v>
      </c>
      <c r="L370" s="41"/>
      <c r="M370" s="183" t="s">
        <v>19</v>
      </c>
      <c r="N370" s="184" t="s">
        <v>49</v>
      </c>
      <c r="O370" s="66"/>
      <c r="P370" s="185">
        <f>O370*H370</f>
        <v>0</v>
      </c>
      <c r="Q370" s="185">
        <v>0</v>
      </c>
      <c r="R370" s="185">
        <f>Q370*H370</f>
        <v>0</v>
      </c>
      <c r="S370" s="185">
        <v>0</v>
      </c>
      <c r="T370" s="186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7" t="s">
        <v>200</v>
      </c>
      <c r="AT370" s="187" t="s">
        <v>196</v>
      </c>
      <c r="AU370" s="187" t="s">
        <v>88</v>
      </c>
      <c r="AY370" s="19" t="s">
        <v>193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19" t="s">
        <v>86</v>
      </c>
      <c r="BK370" s="188">
        <f>ROUND(I370*H370,2)</f>
        <v>0</v>
      </c>
      <c r="BL370" s="19" t="s">
        <v>200</v>
      </c>
      <c r="BM370" s="187" t="s">
        <v>454</v>
      </c>
    </row>
    <row r="371" spans="1:65" s="2" customFormat="1" ht="16.5" customHeight="1">
      <c r="A371" s="36"/>
      <c r="B371" s="37"/>
      <c r="C371" s="176" t="s">
        <v>455</v>
      </c>
      <c r="D371" s="176" t="s">
        <v>196</v>
      </c>
      <c r="E371" s="177" t="s">
        <v>456</v>
      </c>
      <c r="F371" s="178" t="s">
        <v>457</v>
      </c>
      <c r="G371" s="179" t="s">
        <v>442</v>
      </c>
      <c r="H371" s="180">
        <v>2</v>
      </c>
      <c r="I371" s="181"/>
      <c r="J371" s="182">
        <f>ROUND(I371*H371,2)</f>
        <v>0</v>
      </c>
      <c r="K371" s="178" t="s">
        <v>19</v>
      </c>
      <c r="L371" s="41"/>
      <c r="M371" s="183" t="s">
        <v>19</v>
      </c>
      <c r="N371" s="184" t="s">
        <v>49</v>
      </c>
      <c r="O371" s="66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7" t="s">
        <v>200</v>
      </c>
      <c r="AT371" s="187" t="s">
        <v>196</v>
      </c>
      <c r="AU371" s="187" t="s">
        <v>88</v>
      </c>
      <c r="AY371" s="19" t="s">
        <v>193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9" t="s">
        <v>86</v>
      </c>
      <c r="BK371" s="188">
        <f>ROUND(I371*H371,2)</f>
        <v>0</v>
      </c>
      <c r="BL371" s="19" t="s">
        <v>200</v>
      </c>
      <c r="BM371" s="187" t="s">
        <v>458</v>
      </c>
    </row>
    <row r="372" spans="1:65" s="2" customFormat="1" ht="24.2" customHeight="1">
      <c r="A372" s="36"/>
      <c r="B372" s="37"/>
      <c r="C372" s="176" t="s">
        <v>459</v>
      </c>
      <c r="D372" s="176" t="s">
        <v>196</v>
      </c>
      <c r="E372" s="177" t="s">
        <v>460</v>
      </c>
      <c r="F372" s="178" t="s">
        <v>461</v>
      </c>
      <c r="G372" s="179" t="s">
        <v>97</v>
      </c>
      <c r="H372" s="180">
        <v>318.64999999999998</v>
      </c>
      <c r="I372" s="181"/>
      <c r="J372" s="182">
        <f>ROUND(I372*H372,2)</f>
        <v>0</v>
      </c>
      <c r="K372" s="178" t="s">
        <v>212</v>
      </c>
      <c r="L372" s="41"/>
      <c r="M372" s="183" t="s">
        <v>19</v>
      </c>
      <c r="N372" s="184" t="s">
        <v>49</v>
      </c>
      <c r="O372" s="66"/>
      <c r="P372" s="185">
        <f>O372*H372</f>
        <v>0</v>
      </c>
      <c r="Q372" s="185">
        <v>0</v>
      </c>
      <c r="R372" s="185">
        <f>Q372*H372</f>
        <v>0</v>
      </c>
      <c r="S372" s="185">
        <v>0</v>
      </c>
      <c r="T372" s="186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7" t="s">
        <v>200</v>
      </c>
      <c r="AT372" s="187" t="s">
        <v>196</v>
      </c>
      <c r="AU372" s="187" t="s">
        <v>88</v>
      </c>
      <c r="AY372" s="19" t="s">
        <v>193</v>
      </c>
      <c r="BE372" s="188">
        <f>IF(N372="základní",J372,0)</f>
        <v>0</v>
      </c>
      <c r="BF372" s="188">
        <f>IF(N372="snížená",J372,0)</f>
        <v>0</v>
      </c>
      <c r="BG372" s="188">
        <f>IF(N372="zákl. přenesená",J372,0)</f>
        <v>0</v>
      </c>
      <c r="BH372" s="188">
        <f>IF(N372="sníž. přenesená",J372,0)</f>
        <v>0</v>
      </c>
      <c r="BI372" s="188">
        <f>IF(N372="nulová",J372,0)</f>
        <v>0</v>
      </c>
      <c r="BJ372" s="19" t="s">
        <v>86</v>
      </c>
      <c r="BK372" s="188">
        <f>ROUND(I372*H372,2)</f>
        <v>0</v>
      </c>
      <c r="BL372" s="19" t="s">
        <v>200</v>
      </c>
      <c r="BM372" s="187" t="s">
        <v>462</v>
      </c>
    </row>
    <row r="373" spans="1:65" s="2" customFormat="1" ht="11.25">
      <c r="A373" s="36"/>
      <c r="B373" s="37"/>
      <c r="C373" s="38"/>
      <c r="D373" s="222" t="s">
        <v>214</v>
      </c>
      <c r="E373" s="38"/>
      <c r="F373" s="223" t="s">
        <v>463</v>
      </c>
      <c r="G373" s="38"/>
      <c r="H373" s="38"/>
      <c r="I373" s="224"/>
      <c r="J373" s="38"/>
      <c r="K373" s="38"/>
      <c r="L373" s="41"/>
      <c r="M373" s="225"/>
      <c r="N373" s="226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214</v>
      </c>
      <c r="AU373" s="19" t="s">
        <v>88</v>
      </c>
    </row>
    <row r="374" spans="1:65" s="13" customFormat="1" ht="11.25">
      <c r="B374" s="189"/>
      <c r="C374" s="190"/>
      <c r="D374" s="191" t="s">
        <v>202</v>
      </c>
      <c r="E374" s="192" t="s">
        <v>19</v>
      </c>
      <c r="F374" s="193" t="s">
        <v>289</v>
      </c>
      <c r="G374" s="190"/>
      <c r="H374" s="192" t="s">
        <v>19</v>
      </c>
      <c r="I374" s="194"/>
      <c r="J374" s="190"/>
      <c r="K374" s="190"/>
      <c r="L374" s="195"/>
      <c r="M374" s="196"/>
      <c r="N374" s="197"/>
      <c r="O374" s="197"/>
      <c r="P374" s="197"/>
      <c r="Q374" s="197"/>
      <c r="R374" s="197"/>
      <c r="S374" s="197"/>
      <c r="T374" s="198"/>
      <c r="AT374" s="199" t="s">
        <v>202</v>
      </c>
      <c r="AU374" s="199" t="s">
        <v>88</v>
      </c>
      <c r="AV374" s="13" t="s">
        <v>86</v>
      </c>
      <c r="AW374" s="13" t="s">
        <v>37</v>
      </c>
      <c r="AX374" s="13" t="s">
        <v>78</v>
      </c>
      <c r="AY374" s="199" t="s">
        <v>193</v>
      </c>
    </row>
    <row r="375" spans="1:65" s="13" customFormat="1" ht="11.25">
      <c r="B375" s="189"/>
      <c r="C375" s="190"/>
      <c r="D375" s="191" t="s">
        <v>202</v>
      </c>
      <c r="E375" s="192" t="s">
        <v>19</v>
      </c>
      <c r="F375" s="193" t="s">
        <v>367</v>
      </c>
      <c r="G375" s="190"/>
      <c r="H375" s="192" t="s">
        <v>19</v>
      </c>
      <c r="I375" s="194"/>
      <c r="J375" s="190"/>
      <c r="K375" s="190"/>
      <c r="L375" s="195"/>
      <c r="M375" s="196"/>
      <c r="N375" s="197"/>
      <c r="O375" s="197"/>
      <c r="P375" s="197"/>
      <c r="Q375" s="197"/>
      <c r="R375" s="197"/>
      <c r="S375" s="197"/>
      <c r="T375" s="198"/>
      <c r="AT375" s="199" t="s">
        <v>202</v>
      </c>
      <c r="AU375" s="199" t="s">
        <v>88</v>
      </c>
      <c r="AV375" s="13" t="s">
        <v>86</v>
      </c>
      <c r="AW375" s="13" t="s">
        <v>37</v>
      </c>
      <c r="AX375" s="13" t="s">
        <v>78</v>
      </c>
      <c r="AY375" s="199" t="s">
        <v>193</v>
      </c>
    </row>
    <row r="376" spans="1:65" s="13" customFormat="1" ht="11.25">
      <c r="B376" s="189"/>
      <c r="C376" s="190"/>
      <c r="D376" s="191" t="s">
        <v>202</v>
      </c>
      <c r="E376" s="192" t="s">
        <v>19</v>
      </c>
      <c r="F376" s="193" t="s">
        <v>205</v>
      </c>
      <c r="G376" s="190"/>
      <c r="H376" s="192" t="s">
        <v>19</v>
      </c>
      <c r="I376" s="194"/>
      <c r="J376" s="190"/>
      <c r="K376" s="190"/>
      <c r="L376" s="195"/>
      <c r="M376" s="196"/>
      <c r="N376" s="197"/>
      <c r="O376" s="197"/>
      <c r="P376" s="197"/>
      <c r="Q376" s="197"/>
      <c r="R376" s="197"/>
      <c r="S376" s="197"/>
      <c r="T376" s="198"/>
      <c r="AT376" s="199" t="s">
        <v>202</v>
      </c>
      <c r="AU376" s="199" t="s">
        <v>88</v>
      </c>
      <c r="AV376" s="13" t="s">
        <v>86</v>
      </c>
      <c r="AW376" s="13" t="s">
        <v>37</v>
      </c>
      <c r="AX376" s="13" t="s">
        <v>78</v>
      </c>
      <c r="AY376" s="199" t="s">
        <v>193</v>
      </c>
    </row>
    <row r="377" spans="1:65" s="14" customFormat="1" ht="22.5">
      <c r="B377" s="200"/>
      <c r="C377" s="201"/>
      <c r="D377" s="191" t="s">
        <v>202</v>
      </c>
      <c r="E377" s="202" t="s">
        <v>19</v>
      </c>
      <c r="F377" s="203" t="s">
        <v>464</v>
      </c>
      <c r="G377" s="201"/>
      <c r="H377" s="204">
        <v>318.64999999999998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202</v>
      </c>
      <c r="AU377" s="210" t="s">
        <v>88</v>
      </c>
      <c r="AV377" s="14" t="s">
        <v>88</v>
      </c>
      <c r="AW377" s="14" t="s">
        <v>37</v>
      </c>
      <c r="AX377" s="14" t="s">
        <v>78</v>
      </c>
      <c r="AY377" s="210" t="s">
        <v>193</v>
      </c>
    </row>
    <row r="378" spans="1:65" s="15" customFormat="1" ht="11.25">
      <c r="B378" s="211"/>
      <c r="C378" s="212"/>
      <c r="D378" s="191" t="s">
        <v>202</v>
      </c>
      <c r="E378" s="213" t="s">
        <v>19</v>
      </c>
      <c r="F378" s="214" t="s">
        <v>207</v>
      </c>
      <c r="G378" s="212"/>
      <c r="H378" s="215">
        <v>318.64999999999998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202</v>
      </c>
      <c r="AU378" s="221" t="s">
        <v>88</v>
      </c>
      <c r="AV378" s="15" t="s">
        <v>200</v>
      </c>
      <c r="AW378" s="15" t="s">
        <v>37</v>
      </c>
      <c r="AX378" s="15" t="s">
        <v>86</v>
      </c>
      <c r="AY378" s="221" t="s">
        <v>193</v>
      </c>
    </row>
    <row r="379" spans="1:65" s="2" customFormat="1" ht="24.2" customHeight="1">
      <c r="A379" s="36"/>
      <c r="B379" s="37"/>
      <c r="C379" s="176" t="s">
        <v>465</v>
      </c>
      <c r="D379" s="176" t="s">
        <v>196</v>
      </c>
      <c r="E379" s="177" t="s">
        <v>466</v>
      </c>
      <c r="F379" s="178" t="s">
        <v>467</v>
      </c>
      <c r="G379" s="179" t="s">
        <v>97</v>
      </c>
      <c r="H379" s="180">
        <v>86035.5</v>
      </c>
      <c r="I379" s="181"/>
      <c r="J379" s="182">
        <f>ROUND(I379*H379,2)</f>
        <v>0</v>
      </c>
      <c r="K379" s="178" t="s">
        <v>212</v>
      </c>
      <c r="L379" s="41"/>
      <c r="M379" s="183" t="s">
        <v>19</v>
      </c>
      <c r="N379" s="184" t="s">
        <v>49</v>
      </c>
      <c r="O379" s="66"/>
      <c r="P379" s="185">
        <f>O379*H379</f>
        <v>0</v>
      </c>
      <c r="Q379" s="185">
        <v>0</v>
      </c>
      <c r="R379" s="185">
        <f>Q379*H379</f>
        <v>0</v>
      </c>
      <c r="S379" s="185">
        <v>0</v>
      </c>
      <c r="T379" s="186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7" t="s">
        <v>200</v>
      </c>
      <c r="AT379" s="187" t="s">
        <v>196</v>
      </c>
      <c r="AU379" s="187" t="s">
        <v>88</v>
      </c>
      <c r="AY379" s="19" t="s">
        <v>193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19" t="s">
        <v>86</v>
      </c>
      <c r="BK379" s="188">
        <f>ROUND(I379*H379,2)</f>
        <v>0</v>
      </c>
      <c r="BL379" s="19" t="s">
        <v>200</v>
      </c>
      <c r="BM379" s="187" t="s">
        <v>468</v>
      </c>
    </row>
    <row r="380" spans="1:65" s="2" customFormat="1" ht="11.25">
      <c r="A380" s="36"/>
      <c r="B380" s="37"/>
      <c r="C380" s="38"/>
      <c r="D380" s="222" t="s">
        <v>214</v>
      </c>
      <c r="E380" s="38"/>
      <c r="F380" s="223" t="s">
        <v>469</v>
      </c>
      <c r="G380" s="38"/>
      <c r="H380" s="38"/>
      <c r="I380" s="224"/>
      <c r="J380" s="38"/>
      <c r="K380" s="38"/>
      <c r="L380" s="41"/>
      <c r="M380" s="225"/>
      <c r="N380" s="226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214</v>
      </c>
      <c r="AU380" s="19" t="s">
        <v>88</v>
      </c>
    </row>
    <row r="381" spans="1:65" s="13" customFormat="1" ht="11.25">
      <c r="B381" s="189"/>
      <c r="C381" s="190"/>
      <c r="D381" s="191" t="s">
        <v>202</v>
      </c>
      <c r="E381" s="192" t="s">
        <v>19</v>
      </c>
      <c r="F381" s="193" t="s">
        <v>289</v>
      </c>
      <c r="G381" s="190"/>
      <c r="H381" s="192" t="s">
        <v>19</v>
      </c>
      <c r="I381" s="194"/>
      <c r="J381" s="190"/>
      <c r="K381" s="190"/>
      <c r="L381" s="195"/>
      <c r="M381" s="196"/>
      <c r="N381" s="197"/>
      <c r="O381" s="197"/>
      <c r="P381" s="197"/>
      <c r="Q381" s="197"/>
      <c r="R381" s="197"/>
      <c r="S381" s="197"/>
      <c r="T381" s="198"/>
      <c r="AT381" s="199" t="s">
        <v>202</v>
      </c>
      <c r="AU381" s="199" t="s">
        <v>88</v>
      </c>
      <c r="AV381" s="13" t="s">
        <v>86</v>
      </c>
      <c r="AW381" s="13" t="s">
        <v>37</v>
      </c>
      <c r="AX381" s="13" t="s">
        <v>78</v>
      </c>
      <c r="AY381" s="199" t="s">
        <v>193</v>
      </c>
    </row>
    <row r="382" spans="1:65" s="13" customFormat="1" ht="11.25">
      <c r="B382" s="189"/>
      <c r="C382" s="190"/>
      <c r="D382" s="191" t="s">
        <v>202</v>
      </c>
      <c r="E382" s="192" t="s">
        <v>19</v>
      </c>
      <c r="F382" s="193" t="s">
        <v>367</v>
      </c>
      <c r="G382" s="190"/>
      <c r="H382" s="192" t="s">
        <v>19</v>
      </c>
      <c r="I382" s="194"/>
      <c r="J382" s="190"/>
      <c r="K382" s="190"/>
      <c r="L382" s="195"/>
      <c r="M382" s="196"/>
      <c r="N382" s="197"/>
      <c r="O382" s="197"/>
      <c r="P382" s="197"/>
      <c r="Q382" s="197"/>
      <c r="R382" s="197"/>
      <c r="S382" s="197"/>
      <c r="T382" s="198"/>
      <c r="AT382" s="199" t="s">
        <v>202</v>
      </c>
      <c r="AU382" s="199" t="s">
        <v>88</v>
      </c>
      <c r="AV382" s="13" t="s">
        <v>86</v>
      </c>
      <c r="AW382" s="13" t="s">
        <v>37</v>
      </c>
      <c r="AX382" s="13" t="s">
        <v>78</v>
      </c>
      <c r="AY382" s="199" t="s">
        <v>193</v>
      </c>
    </row>
    <row r="383" spans="1:65" s="13" customFormat="1" ht="11.25">
      <c r="B383" s="189"/>
      <c r="C383" s="190"/>
      <c r="D383" s="191" t="s">
        <v>202</v>
      </c>
      <c r="E383" s="192" t="s">
        <v>19</v>
      </c>
      <c r="F383" s="193" t="s">
        <v>470</v>
      </c>
      <c r="G383" s="190"/>
      <c r="H383" s="192" t="s">
        <v>19</v>
      </c>
      <c r="I383" s="194"/>
      <c r="J383" s="190"/>
      <c r="K383" s="190"/>
      <c r="L383" s="195"/>
      <c r="M383" s="196"/>
      <c r="N383" s="197"/>
      <c r="O383" s="197"/>
      <c r="P383" s="197"/>
      <c r="Q383" s="197"/>
      <c r="R383" s="197"/>
      <c r="S383" s="197"/>
      <c r="T383" s="198"/>
      <c r="AT383" s="199" t="s">
        <v>202</v>
      </c>
      <c r="AU383" s="199" t="s">
        <v>88</v>
      </c>
      <c r="AV383" s="13" t="s">
        <v>86</v>
      </c>
      <c r="AW383" s="13" t="s">
        <v>37</v>
      </c>
      <c r="AX383" s="13" t="s">
        <v>78</v>
      </c>
      <c r="AY383" s="199" t="s">
        <v>193</v>
      </c>
    </row>
    <row r="384" spans="1:65" s="13" customFormat="1" ht="11.25">
      <c r="B384" s="189"/>
      <c r="C384" s="190"/>
      <c r="D384" s="191" t="s">
        <v>202</v>
      </c>
      <c r="E384" s="192" t="s">
        <v>19</v>
      </c>
      <c r="F384" s="193" t="s">
        <v>205</v>
      </c>
      <c r="G384" s="190"/>
      <c r="H384" s="192" t="s">
        <v>19</v>
      </c>
      <c r="I384" s="194"/>
      <c r="J384" s="190"/>
      <c r="K384" s="190"/>
      <c r="L384" s="195"/>
      <c r="M384" s="196"/>
      <c r="N384" s="197"/>
      <c r="O384" s="197"/>
      <c r="P384" s="197"/>
      <c r="Q384" s="197"/>
      <c r="R384" s="197"/>
      <c r="S384" s="197"/>
      <c r="T384" s="198"/>
      <c r="AT384" s="199" t="s">
        <v>202</v>
      </c>
      <c r="AU384" s="199" t="s">
        <v>88</v>
      </c>
      <c r="AV384" s="13" t="s">
        <v>86</v>
      </c>
      <c r="AW384" s="13" t="s">
        <v>37</v>
      </c>
      <c r="AX384" s="13" t="s">
        <v>78</v>
      </c>
      <c r="AY384" s="199" t="s">
        <v>193</v>
      </c>
    </row>
    <row r="385" spans="1:65" s="14" customFormat="1" ht="22.5">
      <c r="B385" s="200"/>
      <c r="C385" s="201"/>
      <c r="D385" s="191" t="s">
        <v>202</v>
      </c>
      <c r="E385" s="202" t="s">
        <v>19</v>
      </c>
      <c r="F385" s="203" t="s">
        <v>464</v>
      </c>
      <c r="G385" s="201"/>
      <c r="H385" s="204">
        <v>318.64999999999998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202</v>
      </c>
      <c r="AU385" s="210" t="s">
        <v>88</v>
      </c>
      <c r="AV385" s="14" t="s">
        <v>88</v>
      </c>
      <c r="AW385" s="14" t="s">
        <v>37</v>
      </c>
      <c r="AX385" s="14" t="s">
        <v>78</v>
      </c>
      <c r="AY385" s="210" t="s">
        <v>193</v>
      </c>
    </row>
    <row r="386" spans="1:65" s="15" customFormat="1" ht="11.25">
      <c r="B386" s="211"/>
      <c r="C386" s="212"/>
      <c r="D386" s="191" t="s">
        <v>202</v>
      </c>
      <c r="E386" s="213" t="s">
        <v>19</v>
      </c>
      <c r="F386" s="214" t="s">
        <v>207</v>
      </c>
      <c r="G386" s="212"/>
      <c r="H386" s="215">
        <v>318.64999999999998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202</v>
      </c>
      <c r="AU386" s="221" t="s">
        <v>88</v>
      </c>
      <c r="AV386" s="15" t="s">
        <v>200</v>
      </c>
      <c r="AW386" s="15" t="s">
        <v>37</v>
      </c>
      <c r="AX386" s="15" t="s">
        <v>86</v>
      </c>
      <c r="AY386" s="221" t="s">
        <v>193</v>
      </c>
    </row>
    <row r="387" spans="1:65" s="14" customFormat="1" ht="11.25">
      <c r="B387" s="200"/>
      <c r="C387" s="201"/>
      <c r="D387" s="191" t="s">
        <v>202</v>
      </c>
      <c r="E387" s="201"/>
      <c r="F387" s="203" t="s">
        <v>471</v>
      </c>
      <c r="G387" s="201"/>
      <c r="H387" s="204">
        <v>86035.5</v>
      </c>
      <c r="I387" s="205"/>
      <c r="J387" s="201"/>
      <c r="K387" s="201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202</v>
      </c>
      <c r="AU387" s="210" t="s">
        <v>88</v>
      </c>
      <c r="AV387" s="14" t="s">
        <v>88</v>
      </c>
      <c r="AW387" s="14" t="s">
        <v>4</v>
      </c>
      <c r="AX387" s="14" t="s">
        <v>86</v>
      </c>
      <c r="AY387" s="210" t="s">
        <v>193</v>
      </c>
    </row>
    <row r="388" spans="1:65" s="2" customFormat="1" ht="24.2" customHeight="1">
      <c r="A388" s="36"/>
      <c r="B388" s="37"/>
      <c r="C388" s="176" t="s">
        <v>472</v>
      </c>
      <c r="D388" s="176" t="s">
        <v>196</v>
      </c>
      <c r="E388" s="177" t="s">
        <v>473</v>
      </c>
      <c r="F388" s="178" t="s">
        <v>474</v>
      </c>
      <c r="G388" s="179" t="s">
        <v>97</v>
      </c>
      <c r="H388" s="180">
        <v>318.64999999999998</v>
      </c>
      <c r="I388" s="181"/>
      <c r="J388" s="182">
        <f>ROUND(I388*H388,2)</f>
        <v>0</v>
      </c>
      <c r="K388" s="178" t="s">
        <v>212</v>
      </c>
      <c r="L388" s="41"/>
      <c r="M388" s="183" t="s">
        <v>19</v>
      </c>
      <c r="N388" s="184" t="s">
        <v>49</v>
      </c>
      <c r="O388" s="66"/>
      <c r="P388" s="185">
        <f>O388*H388</f>
        <v>0</v>
      </c>
      <c r="Q388" s="185">
        <v>0</v>
      </c>
      <c r="R388" s="185">
        <f>Q388*H388</f>
        <v>0</v>
      </c>
      <c r="S388" s="185">
        <v>0</v>
      </c>
      <c r="T388" s="186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7" t="s">
        <v>200</v>
      </c>
      <c r="AT388" s="187" t="s">
        <v>196</v>
      </c>
      <c r="AU388" s="187" t="s">
        <v>88</v>
      </c>
      <c r="AY388" s="19" t="s">
        <v>193</v>
      </c>
      <c r="BE388" s="188">
        <f>IF(N388="základní",J388,0)</f>
        <v>0</v>
      </c>
      <c r="BF388" s="188">
        <f>IF(N388="snížená",J388,0)</f>
        <v>0</v>
      </c>
      <c r="BG388" s="188">
        <f>IF(N388="zákl. přenesená",J388,0)</f>
        <v>0</v>
      </c>
      <c r="BH388" s="188">
        <f>IF(N388="sníž. přenesená",J388,0)</f>
        <v>0</v>
      </c>
      <c r="BI388" s="188">
        <f>IF(N388="nulová",J388,0)</f>
        <v>0</v>
      </c>
      <c r="BJ388" s="19" t="s">
        <v>86</v>
      </c>
      <c r="BK388" s="188">
        <f>ROUND(I388*H388,2)</f>
        <v>0</v>
      </c>
      <c r="BL388" s="19" t="s">
        <v>200</v>
      </c>
      <c r="BM388" s="187" t="s">
        <v>475</v>
      </c>
    </row>
    <row r="389" spans="1:65" s="2" customFormat="1" ht="11.25">
      <c r="A389" s="36"/>
      <c r="B389" s="37"/>
      <c r="C389" s="38"/>
      <c r="D389" s="222" t="s">
        <v>214</v>
      </c>
      <c r="E389" s="38"/>
      <c r="F389" s="223" t="s">
        <v>476</v>
      </c>
      <c r="G389" s="38"/>
      <c r="H389" s="38"/>
      <c r="I389" s="224"/>
      <c r="J389" s="38"/>
      <c r="K389" s="38"/>
      <c r="L389" s="41"/>
      <c r="M389" s="225"/>
      <c r="N389" s="226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214</v>
      </c>
      <c r="AU389" s="19" t="s">
        <v>88</v>
      </c>
    </row>
    <row r="390" spans="1:65" s="13" customFormat="1" ht="11.25">
      <c r="B390" s="189"/>
      <c r="C390" s="190"/>
      <c r="D390" s="191" t="s">
        <v>202</v>
      </c>
      <c r="E390" s="192" t="s">
        <v>19</v>
      </c>
      <c r="F390" s="193" t="s">
        <v>289</v>
      </c>
      <c r="G390" s="190"/>
      <c r="H390" s="192" t="s">
        <v>19</v>
      </c>
      <c r="I390" s="194"/>
      <c r="J390" s="190"/>
      <c r="K390" s="190"/>
      <c r="L390" s="195"/>
      <c r="M390" s="196"/>
      <c r="N390" s="197"/>
      <c r="O390" s="197"/>
      <c r="P390" s="197"/>
      <c r="Q390" s="197"/>
      <c r="R390" s="197"/>
      <c r="S390" s="197"/>
      <c r="T390" s="198"/>
      <c r="AT390" s="199" t="s">
        <v>202</v>
      </c>
      <c r="AU390" s="199" t="s">
        <v>88</v>
      </c>
      <c r="AV390" s="13" t="s">
        <v>86</v>
      </c>
      <c r="AW390" s="13" t="s">
        <v>37</v>
      </c>
      <c r="AX390" s="13" t="s">
        <v>78</v>
      </c>
      <c r="AY390" s="199" t="s">
        <v>193</v>
      </c>
    </row>
    <row r="391" spans="1:65" s="13" customFormat="1" ht="11.25">
      <c r="B391" s="189"/>
      <c r="C391" s="190"/>
      <c r="D391" s="191" t="s">
        <v>202</v>
      </c>
      <c r="E391" s="192" t="s">
        <v>19</v>
      </c>
      <c r="F391" s="193" t="s">
        <v>367</v>
      </c>
      <c r="G391" s="190"/>
      <c r="H391" s="192" t="s">
        <v>19</v>
      </c>
      <c r="I391" s="194"/>
      <c r="J391" s="190"/>
      <c r="K391" s="190"/>
      <c r="L391" s="195"/>
      <c r="M391" s="196"/>
      <c r="N391" s="197"/>
      <c r="O391" s="197"/>
      <c r="P391" s="197"/>
      <c r="Q391" s="197"/>
      <c r="R391" s="197"/>
      <c r="S391" s="197"/>
      <c r="T391" s="198"/>
      <c r="AT391" s="199" t="s">
        <v>202</v>
      </c>
      <c r="AU391" s="199" t="s">
        <v>88</v>
      </c>
      <c r="AV391" s="13" t="s">
        <v>86</v>
      </c>
      <c r="AW391" s="13" t="s">
        <v>37</v>
      </c>
      <c r="AX391" s="13" t="s">
        <v>78</v>
      </c>
      <c r="AY391" s="199" t="s">
        <v>193</v>
      </c>
    </row>
    <row r="392" spans="1:65" s="13" customFormat="1" ht="11.25">
      <c r="B392" s="189"/>
      <c r="C392" s="190"/>
      <c r="D392" s="191" t="s">
        <v>202</v>
      </c>
      <c r="E392" s="192" t="s">
        <v>19</v>
      </c>
      <c r="F392" s="193" t="s">
        <v>205</v>
      </c>
      <c r="G392" s="190"/>
      <c r="H392" s="192" t="s">
        <v>19</v>
      </c>
      <c r="I392" s="194"/>
      <c r="J392" s="190"/>
      <c r="K392" s="190"/>
      <c r="L392" s="195"/>
      <c r="M392" s="196"/>
      <c r="N392" s="197"/>
      <c r="O392" s="197"/>
      <c r="P392" s="197"/>
      <c r="Q392" s="197"/>
      <c r="R392" s="197"/>
      <c r="S392" s="197"/>
      <c r="T392" s="198"/>
      <c r="AT392" s="199" t="s">
        <v>202</v>
      </c>
      <c r="AU392" s="199" t="s">
        <v>88</v>
      </c>
      <c r="AV392" s="13" t="s">
        <v>86</v>
      </c>
      <c r="AW392" s="13" t="s">
        <v>37</v>
      </c>
      <c r="AX392" s="13" t="s">
        <v>78</v>
      </c>
      <c r="AY392" s="199" t="s">
        <v>193</v>
      </c>
    </row>
    <row r="393" spans="1:65" s="14" customFormat="1" ht="22.5">
      <c r="B393" s="200"/>
      <c r="C393" s="201"/>
      <c r="D393" s="191" t="s">
        <v>202</v>
      </c>
      <c r="E393" s="202" t="s">
        <v>19</v>
      </c>
      <c r="F393" s="203" t="s">
        <v>464</v>
      </c>
      <c r="G393" s="201"/>
      <c r="H393" s="204">
        <v>318.64999999999998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202</v>
      </c>
      <c r="AU393" s="210" t="s">
        <v>88</v>
      </c>
      <c r="AV393" s="14" t="s">
        <v>88</v>
      </c>
      <c r="AW393" s="14" t="s">
        <v>37</v>
      </c>
      <c r="AX393" s="14" t="s">
        <v>78</v>
      </c>
      <c r="AY393" s="210" t="s">
        <v>193</v>
      </c>
    </row>
    <row r="394" spans="1:65" s="15" customFormat="1" ht="11.25">
      <c r="B394" s="211"/>
      <c r="C394" s="212"/>
      <c r="D394" s="191" t="s">
        <v>202</v>
      </c>
      <c r="E394" s="213" t="s">
        <v>19</v>
      </c>
      <c r="F394" s="214" t="s">
        <v>207</v>
      </c>
      <c r="G394" s="212"/>
      <c r="H394" s="215">
        <v>318.64999999999998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202</v>
      </c>
      <c r="AU394" s="221" t="s">
        <v>88</v>
      </c>
      <c r="AV394" s="15" t="s">
        <v>200</v>
      </c>
      <c r="AW394" s="15" t="s">
        <v>37</v>
      </c>
      <c r="AX394" s="15" t="s">
        <v>86</v>
      </c>
      <c r="AY394" s="221" t="s">
        <v>193</v>
      </c>
    </row>
    <row r="395" spans="1:65" s="2" customFormat="1" ht="33" customHeight="1">
      <c r="A395" s="36"/>
      <c r="B395" s="37"/>
      <c r="C395" s="176" t="s">
        <v>477</v>
      </c>
      <c r="D395" s="176" t="s">
        <v>196</v>
      </c>
      <c r="E395" s="177" t="s">
        <v>478</v>
      </c>
      <c r="F395" s="178" t="s">
        <v>479</v>
      </c>
      <c r="G395" s="179" t="s">
        <v>97</v>
      </c>
      <c r="H395" s="180">
        <v>825</v>
      </c>
      <c r="I395" s="181"/>
      <c r="J395" s="182">
        <f>ROUND(I395*H395,2)</f>
        <v>0</v>
      </c>
      <c r="K395" s="178" t="s">
        <v>19</v>
      </c>
      <c r="L395" s="41"/>
      <c r="M395" s="183" t="s">
        <v>19</v>
      </c>
      <c r="N395" s="184" t="s">
        <v>49</v>
      </c>
      <c r="O395" s="66"/>
      <c r="P395" s="185">
        <f>O395*H395</f>
        <v>0</v>
      </c>
      <c r="Q395" s="185">
        <v>0</v>
      </c>
      <c r="R395" s="185">
        <f>Q395*H395</f>
        <v>0</v>
      </c>
      <c r="S395" s="185">
        <v>0</v>
      </c>
      <c r="T395" s="186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7" t="s">
        <v>200</v>
      </c>
      <c r="AT395" s="187" t="s">
        <v>196</v>
      </c>
      <c r="AU395" s="187" t="s">
        <v>88</v>
      </c>
      <c r="AY395" s="19" t="s">
        <v>193</v>
      </c>
      <c r="BE395" s="188">
        <f>IF(N395="základní",J395,0)</f>
        <v>0</v>
      </c>
      <c r="BF395" s="188">
        <f>IF(N395="snížená",J395,0)</f>
        <v>0</v>
      </c>
      <c r="BG395" s="188">
        <f>IF(N395="zákl. přenesená",J395,0)</f>
        <v>0</v>
      </c>
      <c r="BH395" s="188">
        <f>IF(N395="sníž. přenesená",J395,0)</f>
        <v>0</v>
      </c>
      <c r="BI395" s="188">
        <f>IF(N395="nulová",J395,0)</f>
        <v>0</v>
      </c>
      <c r="BJ395" s="19" t="s">
        <v>86</v>
      </c>
      <c r="BK395" s="188">
        <f>ROUND(I395*H395,2)</f>
        <v>0</v>
      </c>
      <c r="BL395" s="19" t="s">
        <v>200</v>
      </c>
      <c r="BM395" s="187" t="s">
        <v>480</v>
      </c>
    </row>
    <row r="396" spans="1:65" s="14" customFormat="1" ht="11.25">
      <c r="B396" s="200"/>
      <c r="C396" s="201"/>
      <c r="D396" s="191" t="s">
        <v>202</v>
      </c>
      <c r="E396" s="202" t="s">
        <v>19</v>
      </c>
      <c r="F396" s="203" t="s">
        <v>95</v>
      </c>
      <c r="G396" s="201"/>
      <c r="H396" s="204">
        <v>648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202</v>
      </c>
      <c r="AU396" s="210" t="s">
        <v>88</v>
      </c>
      <c r="AV396" s="14" t="s">
        <v>88</v>
      </c>
      <c r="AW396" s="14" t="s">
        <v>37</v>
      </c>
      <c r="AX396" s="14" t="s">
        <v>78</v>
      </c>
      <c r="AY396" s="210" t="s">
        <v>193</v>
      </c>
    </row>
    <row r="397" spans="1:65" s="14" customFormat="1" ht="11.25">
      <c r="B397" s="200"/>
      <c r="C397" s="201"/>
      <c r="D397" s="191" t="s">
        <v>202</v>
      </c>
      <c r="E397" s="202" t="s">
        <v>19</v>
      </c>
      <c r="F397" s="203" t="s">
        <v>99</v>
      </c>
      <c r="G397" s="201"/>
      <c r="H397" s="204">
        <v>177</v>
      </c>
      <c r="I397" s="205"/>
      <c r="J397" s="201"/>
      <c r="K397" s="201"/>
      <c r="L397" s="206"/>
      <c r="M397" s="207"/>
      <c r="N397" s="208"/>
      <c r="O397" s="208"/>
      <c r="P397" s="208"/>
      <c r="Q397" s="208"/>
      <c r="R397" s="208"/>
      <c r="S397" s="208"/>
      <c r="T397" s="209"/>
      <c r="AT397" s="210" t="s">
        <v>202</v>
      </c>
      <c r="AU397" s="210" t="s">
        <v>88</v>
      </c>
      <c r="AV397" s="14" t="s">
        <v>88</v>
      </c>
      <c r="AW397" s="14" t="s">
        <v>37</v>
      </c>
      <c r="AX397" s="14" t="s">
        <v>78</v>
      </c>
      <c r="AY397" s="210" t="s">
        <v>193</v>
      </c>
    </row>
    <row r="398" spans="1:65" s="15" customFormat="1" ht="11.25">
      <c r="B398" s="211"/>
      <c r="C398" s="212"/>
      <c r="D398" s="191" t="s">
        <v>202</v>
      </c>
      <c r="E398" s="213" t="s">
        <v>19</v>
      </c>
      <c r="F398" s="214" t="s">
        <v>207</v>
      </c>
      <c r="G398" s="212"/>
      <c r="H398" s="215">
        <v>825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202</v>
      </c>
      <c r="AU398" s="221" t="s">
        <v>88</v>
      </c>
      <c r="AV398" s="15" t="s">
        <v>200</v>
      </c>
      <c r="AW398" s="15" t="s">
        <v>37</v>
      </c>
      <c r="AX398" s="15" t="s">
        <v>86</v>
      </c>
      <c r="AY398" s="221" t="s">
        <v>193</v>
      </c>
    </row>
    <row r="399" spans="1:65" s="2" customFormat="1" ht="37.9" customHeight="1">
      <c r="A399" s="36"/>
      <c r="B399" s="37"/>
      <c r="C399" s="176" t="s">
        <v>481</v>
      </c>
      <c r="D399" s="176" t="s">
        <v>196</v>
      </c>
      <c r="E399" s="177" t="s">
        <v>482</v>
      </c>
      <c r="F399" s="178" t="s">
        <v>483</v>
      </c>
      <c r="G399" s="179" t="s">
        <v>97</v>
      </c>
      <c r="H399" s="180">
        <v>222750</v>
      </c>
      <c r="I399" s="181"/>
      <c r="J399" s="182">
        <f>ROUND(I399*H399,2)</f>
        <v>0</v>
      </c>
      <c r="K399" s="178" t="s">
        <v>19</v>
      </c>
      <c r="L399" s="41"/>
      <c r="M399" s="183" t="s">
        <v>19</v>
      </c>
      <c r="N399" s="184" t="s">
        <v>49</v>
      </c>
      <c r="O399" s="66"/>
      <c r="P399" s="185">
        <f>O399*H399</f>
        <v>0</v>
      </c>
      <c r="Q399" s="185">
        <v>0</v>
      </c>
      <c r="R399" s="185">
        <f>Q399*H399</f>
        <v>0</v>
      </c>
      <c r="S399" s="185">
        <v>0</v>
      </c>
      <c r="T399" s="186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7" t="s">
        <v>200</v>
      </c>
      <c r="AT399" s="187" t="s">
        <v>196</v>
      </c>
      <c r="AU399" s="187" t="s">
        <v>88</v>
      </c>
      <c r="AY399" s="19" t="s">
        <v>193</v>
      </c>
      <c r="BE399" s="188">
        <f>IF(N399="základní",J399,0)</f>
        <v>0</v>
      </c>
      <c r="BF399" s="188">
        <f>IF(N399="snížená",J399,0)</f>
        <v>0</v>
      </c>
      <c r="BG399" s="188">
        <f>IF(N399="zákl. přenesená",J399,0)</f>
        <v>0</v>
      </c>
      <c r="BH399" s="188">
        <f>IF(N399="sníž. přenesená",J399,0)</f>
        <v>0</v>
      </c>
      <c r="BI399" s="188">
        <f>IF(N399="nulová",J399,0)</f>
        <v>0</v>
      </c>
      <c r="BJ399" s="19" t="s">
        <v>86</v>
      </c>
      <c r="BK399" s="188">
        <f>ROUND(I399*H399,2)</f>
        <v>0</v>
      </c>
      <c r="BL399" s="19" t="s">
        <v>200</v>
      </c>
      <c r="BM399" s="187" t="s">
        <v>484</v>
      </c>
    </row>
    <row r="400" spans="1:65" s="13" customFormat="1" ht="11.25">
      <c r="B400" s="189"/>
      <c r="C400" s="190"/>
      <c r="D400" s="191" t="s">
        <v>202</v>
      </c>
      <c r="E400" s="192" t="s">
        <v>19</v>
      </c>
      <c r="F400" s="193" t="s">
        <v>289</v>
      </c>
      <c r="G400" s="190"/>
      <c r="H400" s="192" t="s">
        <v>19</v>
      </c>
      <c r="I400" s="194"/>
      <c r="J400" s="190"/>
      <c r="K400" s="190"/>
      <c r="L400" s="195"/>
      <c r="M400" s="196"/>
      <c r="N400" s="197"/>
      <c r="O400" s="197"/>
      <c r="P400" s="197"/>
      <c r="Q400" s="197"/>
      <c r="R400" s="197"/>
      <c r="S400" s="197"/>
      <c r="T400" s="198"/>
      <c r="AT400" s="199" t="s">
        <v>202</v>
      </c>
      <c r="AU400" s="199" t="s">
        <v>88</v>
      </c>
      <c r="AV400" s="13" t="s">
        <v>86</v>
      </c>
      <c r="AW400" s="13" t="s">
        <v>37</v>
      </c>
      <c r="AX400" s="13" t="s">
        <v>78</v>
      </c>
      <c r="AY400" s="199" t="s">
        <v>193</v>
      </c>
    </row>
    <row r="401" spans="1:65" s="13" customFormat="1" ht="11.25">
      <c r="B401" s="189"/>
      <c r="C401" s="190"/>
      <c r="D401" s="191" t="s">
        <v>202</v>
      </c>
      <c r="E401" s="192" t="s">
        <v>19</v>
      </c>
      <c r="F401" s="193" t="s">
        <v>367</v>
      </c>
      <c r="G401" s="190"/>
      <c r="H401" s="192" t="s">
        <v>19</v>
      </c>
      <c r="I401" s="194"/>
      <c r="J401" s="190"/>
      <c r="K401" s="190"/>
      <c r="L401" s="195"/>
      <c r="M401" s="196"/>
      <c r="N401" s="197"/>
      <c r="O401" s="197"/>
      <c r="P401" s="197"/>
      <c r="Q401" s="197"/>
      <c r="R401" s="197"/>
      <c r="S401" s="197"/>
      <c r="T401" s="198"/>
      <c r="AT401" s="199" t="s">
        <v>202</v>
      </c>
      <c r="AU401" s="199" t="s">
        <v>88</v>
      </c>
      <c r="AV401" s="13" t="s">
        <v>86</v>
      </c>
      <c r="AW401" s="13" t="s">
        <v>37</v>
      </c>
      <c r="AX401" s="13" t="s">
        <v>78</v>
      </c>
      <c r="AY401" s="199" t="s">
        <v>193</v>
      </c>
    </row>
    <row r="402" spans="1:65" s="13" customFormat="1" ht="11.25">
      <c r="B402" s="189"/>
      <c r="C402" s="190"/>
      <c r="D402" s="191" t="s">
        <v>202</v>
      </c>
      <c r="E402" s="192" t="s">
        <v>19</v>
      </c>
      <c r="F402" s="193" t="s">
        <v>393</v>
      </c>
      <c r="G402" s="190"/>
      <c r="H402" s="192" t="s">
        <v>19</v>
      </c>
      <c r="I402" s="194"/>
      <c r="J402" s="190"/>
      <c r="K402" s="190"/>
      <c r="L402" s="195"/>
      <c r="M402" s="196"/>
      <c r="N402" s="197"/>
      <c r="O402" s="197"/>
      <c r="P402" s="197"/>
      <c r="Q402" s="197"/>
      <c r="R402" s="197"/>
      <c r="S402" s="197"/>
      <c r="T402" s="198"/>
      <c r="AT402" s="199" t="s">
        <v>202</v>
      </c>
      <c r="AU402" s="199" t="s">
        <v>88</v>
      </c>
      <c r="AV402" s="13" t="s">
        <v>86</v>
      </c>
      <c r="AW402" s="13" t="s">
        <v>37</v>
      </c>
      <c r="AX402" s="13" t="s">
        <v>78</v>
      </c>
      <c r="AY402" s="199" t="s">
        <v>193</v>
      </c>
    </row>
    <row r="403" spans="1:65" s="14" customFormat="1" ht="11.25">
      <c r="B403" s="200"/>
      <c r="C403" s="201"/>
      <c r="D403" s="191" t="s">
        <v>202</v>
      </c>
      <c r="E403" s="202" t="s">
        <v>19</v>
      </c>
      <c r="F403" s="203" t="s">
        <v>95</v>
      </c>
      <c r="G403" s="201"/>
      <c r="H403" s="204">
        <v>648</v>
      </c>
      <c r="I403" s="205"/>
      <c r="J403" s="201"/>
      <c r="K403" s="201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202</v>
      </c>
      <c r="AU403" s="210" t="s">
        <v>88</v>
      </c>
      <c r="AV403" s="14" t="s">
        <v>88</v>
      </c>
      <c r="AW403" s="14" t="s">
        <v>37</v>
      </c>
      <c r="AX403" s="14" t="s">
        <v>78</v>
      </c>
      <c r="AY403" s="210" t="s">
        <v>193</v>
      </c>
    </row>
    <row r="404" spans="1:65" s="14" customFormat="1" ht="11.25">
      <c r="B404" s="200"/>
      <c r="C404" s="201"/>
      <c r="D404" s="191" t="s">
        <v>202</v>
      </c>
      <c r="E404" s="202" t="s">
        <v>19</v>
      </c>
      <c r="F404" s="203" t="s">
        <v>99</v>
      </c>
      <c r="G404" s="201"/>
      <c r="H404" s="204">
        <v>177</v>
      </c>
      <c r="I404" s="205"/>
      <c r="J404" s="201"/>
      <c r="K404" s="201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202</v>
      </c>
      <c r="AU404" s="210" t="s">
        <v>88</v>
      </c>
      <c r="AV404" s="14" t="s">
        <v>88</v>
      </c>
      <c r="AW404" s="14" t="s">
        <v>37</v>
      </c>
      <c r="AX404" s="14" t="s">
        <v>78</v>
      </c>
      <c r="AY404" s="210" t="s">
        <v>193</v>
      </c>
    </row>
    <row r="405" spans="1:65" s="15" customFormat="1" ht="11.25">
      <c r="B405" s="211"/>
      <c r="C405" s="212"/>
      <c r="D405" s="191" t="s">
        <v>202</v>
      </c>
      <c r="E405" s="213" t="s">
        <v>19</v>
      </c>
      <c r="F405" s="214" t="s">
        <v>207</v>
      </c>
      <c r="G405" s="212"/>
      <c r="H405" s="215">
        <v>825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202</v>
      </c>
      <c r="AU405" s="221" t="s">
        <v>88</v>
      </c>
      <c r="AV405" s="15" t="s">
        <v>200</v>
      </c>
      <c r="AW405" s="15" t="s">
        <v>37</v>
      </c>
      <c r="AX405" s="15" t="s">
        <v>86</v>
      </c>
      <c r="AY405" s="221" t="s">
        <v>193</v>
      </c>
    </row>
    <row r="406" spans="1:65" s="14" customFormat="1" ht="11.25">
      <c r="B406" s="200"/>
      <c r="C406" s="201"/>
      <c r="D406" s="191" t="s">
        <v>202</v>
      </c>
      <c r="E406" s="201"/>
      <c r="F406" s="203" t="s">
        <v>485</v>
      </c>
      <c r="G406" s="201"/>
      <c r="H406" s="204">
        <v>222750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202</v>
      </c>
      <c r="AU406" s="210" t="s">
        <v>88</v>
      </c>
      <c r="AV406" s="14" t="s">
        <v>88</v>
      </c>
      <c r="AW406" s="14" t="s">
        <v>4</v>
      </c>
      <c r="AX406" s="14" t="s">
        <v>86</v>
      </c>
      <c r="AY406" s="210" t="s">
        <v>193</v>
      </c>
    </row>
    <row r="407" spans="1:65" s="2" customFormat="1" ht="33" customHeight="1">
      <c r="A407" s="36"/>
      <c r="B407" s="37"/>
      <c r="C407" s="176" t="s">
        <v>486</v>
      </c>
      <c r="D407" s="176" t="s">
        <v>196</v>
      </c>
      <c r="E407" s="177" t="s">
        <v>487</v>
      </c>
      <c r="F407" s="178" t="s">
        <v>488</v>
      </c>
      <c r="G407" s="179" t="s">
        <v>97</v>
      </c>
      <c r="H407" s="180">
        <v>825</v>
      </c>
      <c r="I407" s="181"/>
      <c r="J407" s="182">
        <f>ROUND(I407*H407,2)</f>
        <v>0</v>
      </c>
      <c r="K407" s="178" t="s">
        <v>19</v>
      </c>
      <c r="L407" s="41"/>
      <c r="M407" s="183" t="s">
        <v>19</v>
      </c>
      <c r="N407" s="184" t="s">
        <v>49</v>
      </c>
      <c r="O407" s="66"/>
      <c r="P407" s="185">
        <f>O407*H407</f>
        <v>0</v>
      </c>
      <c r="Q407" s="185">
        <v>0</v>
      </c>
      <c r="R407" s="185">
        <f>Q407*H407</f>
        <v>0</v>
      </c>
      <c r="S407" s="185">
        <v>0</v>
      </c>
      <c r="T407" s="186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7" t="s">
        <v>200</v>
      </c>
      <c r="AT407" s="187" t="s">
        <v>196</v>
      </c>
      <c r="AU407" s="187" t="s">
        <v>88</v>
      </c>
      <c r="AY407" s="19" t="s">
        <v>193</v>
      </c>
      <c r="BE407" s="188">
        <f>IF(N407="základní",J407,0)</f>
        <v>0</v>
      </c>
      <c r="BF407" s="188">
        <f>IF(N407="snížená",J407,0)</f>
        <v>0</v>
      </c>
      <c r="BG407" s="188">
        <f>IF(N407="zákl. přenesená",J407,0)</f>
        <v>0</v>
      </c>
      <c r="BH407" s="188">
        <f>IF(N407="sníž. přenesená",J407,0)</f>
        <v>0</v>
      </c>
      <c r="BI407" s="188">
        <f>IF(N407="nulová",J407,0)</f>
        <v>0</v>
      </c>
      <c r="BJ407" s="19" t="s">
        <v>86</v>
      </c>
      <c r="BK407" s="188">
        <f>ROUND(I407*H407,2)</f>
        <v>0</v>
      </c>
      <c r="BL407" s="19" t="s">
        <v>200</v>
      </c>
      <c r="BM407" s="187" t="s">
        <v>489</v>
      </c>
    </row>
    <row r="408" spans="1:65" s="14" customFormat="1" ht="11.25">
      <c r="B408" s="200"/>
      <c r="C408" s="201"/>
      <c r="D408" s="191" t="s">
        <v>202</v>
      </c>
      <c r="E408" s="202" t="s">
        <v>19</v>
      </c>
      <c r="F408" s="203" t="s">
        <v>95</v>
      </c>
      <c r="G408" s="201"/>
      <c r="H408" s="204">
        <v>648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202</v>
      </c>
      <c r="AU408" s="210" t="s">
        <v>88</v>
      </c>
      <c r="AV408" s="14" t="s">
        <v>88</v>
      </c>
      <c r="AW408" s="14" t="s">
        <v>37</v>
      </c>
      <c r="AX408" s="14" t="s">
        <v>78</v>
      </c>
      <c r="AY408" s="210" t="s">
        <v>193</v>
      </c>
    </row>
    <row r="409" spans="1:65" s="14" customFormat="1" ht="11.25">
      <c r="B409" s="200"/>
      <c r="C409" s="201"/>
      <c r="D409" s="191" t="s">
        <v>202</v>
      </c>
      <c r="E409" s="202" t="s">
        <v>19</v>
      </c>
      <c r="F409" s="203" t="s">
        <v>99</v>
      </c>
      <c r="G409" s="201"/>
      <c r="H409" s="204">
        <v>177</v>
      </c>
      <c r="I409" s="205"/>
      <c r="J409" s="201"/>
      <c r="K409" s="201"/>
      <c r="L409" s="206"/>
      <c r="M409" s="207"/>
      <c r="N409" s="208"/>
      <c r="O409" s="208"/>
      <c r="P409" s="208"/>
      <c r="Q409" s="208"/>
      <c r="R409" s="208"/>
      <c r="S409" s="208"/>
      <c r="T409" s="209"/>
      <c r="AT409" s="210" t="s">
        <v>202</v>
      </c>
      <c r="AU409" s="210" t="s">
        <v>88</v>
      </c>
      <c r="AV409" s="14" t="s">
        <v>88</v>
      </c>
      <c r="AW409" s="14" t="s">
        <v>37</v>
      </c>
      <c r="AX409" s="14" t="s">
        <v>78</v>
      </c>
      <c r="AY409" s="210" t="s">
        <v>193</v>
      </c>
    </row>
    <row r="410" spans="1:65" s="15" customFormat="1" ht="11.25">
      <c r="B410" s="211"/>
      <c r="C410" s="212"/>
      <c r="D410" s="191" t="s">
        <v>202</v>
      </c>
      <c r="E410" s="213" t="s">
        <v>19</v>
      </c>
      <c r="F410" s="214" t="s">
        <v>207</v>
      </c>
      <c r="G410" s="212"/>
      <c r="H410" s="215">
        <v>825</v>
      </c>
      <c r="I410" s="216"/>
      <c r="J410" s="212"/>
      <c r="K410" s="212"/>
      <c r="L410" s="217"/>
      <c r="M410" s="218"/>
      <c r="N410" s="219"/>
      <c r="O410" s="219"/>
      <c r="P410" s="219"/>
      <c r="Q410" s="219"/>
      <c r="R410" s="219"/>
      <c r="S410" s="219"/>
      <c r="T410" s="220"/>
      <c r="AT410" s="221" t="s">
        <v>202</v>
      </c>
      <c r="AU410" s="221" t="s">
        <v>88</v>
      </c>
      <c r="AV410" s="15" t="s">
        <v>200</v>
      </c>
      <c r="AW410" s="15" t="s">
        <v>37</v>
      </c>
      <c r="AX410" s="15" t="s">
        <v>86</v>
      </c>
      <c r="AY410" s="221" t="s">
        <v>193</v>
      </c>
    </row>
    <row r="411" spans="1:65" s="2" customFormat="1" ht="33" customHeight="1">
      <c r="A411" s="36"/>
      <c r="B411" s="37"/>
      <c r="C411" s="176" t="s">
        <v>490</v>
      </c>
      <c r="D411" s="176" t="s">
        <v>196</v>
      </c>
      <c r="E411" s="177" t="s">
        <v>491</v>
      </c>
      <c r="F411" s="178" t="s">
        <v>492</v>
      </c>
      <c r="G411" s="179" t="s">
        <v>425</v>
      </c>
      <c r="H411" s="180">
        <v>11</v>
      </c>
      <c r="I411" s="181"/>
      <c r="J411" s="182">
        <f>ROUND(I411*H411,2)</f>
        <v>0</v>
      </c>
      <c r="K411" s="178" t="s">
        <v>212</v>
      </c>
      <c r="L411" s="41"/>
      <c r="M411" s="183" t="s">
        <v>19</v>
      </c>
      <c r="N411" s="184" t="s">
        <v>49</v>
      </c>
      <c r="O411" s="66"/>
      <c r="P411" s="185">
        <f>O411*H411</f>
        <v>0</v>
      </c>
      <c r="Q411" s="185">
        <v>0</v>
      </c>
      <c r="R411" s="185">
        <f>Q411*H411</f>
        <v>0</v>
      </c>
      <c r="S411" s="185">
        <v>0</v>
      </c>
      <c r="T411" s="186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7" t="s">
        <v>200</v>
      </c>
      <c r="AT411" s="187" t="s">
        <v>196</v>
      </c>
      <c r="AU411" s="187" t="s">
        <v>88</v>
      </c>
      <c r="AY411" s="19" t="s">
        <v>193</v>
      </c>
      <c r="BE411" s="188">
        <f>IF(N411="základní",J411,0)</f>
        <v>0</v>
      </c>
      <c r="BF411" s="188">
        <f>IF(N411="snížená",J411,0)</f>
        <v>0</v>
      </c>
      <c r="BG411" s="188">
        <f>IF(N411="zákl. přenesená",J411,0)</f>
        <v>0</v>
      </c>
      <c r="BH411" s="188">
        <f>IF(N411="sníž. přenesená",J411,0)</f>
        <v>0</v>
      </c>
      <c r="BI411" s="188">
        <f>IF(N411="nulová",J411,0)</f>
        <v>0</v>
      </c>
      <c r="BJ411" s="19" t="s">
        <v>86</v>
      </c>
      <c r="BK411" s="188">
        <f>ROUND(I411*H411,2)</f>
        <v>0</v>
      </c>
      <c r="BL411" s="19" t="s">
        <v>200</v>
      </c>
      <c r="BM411" s="187" t="s">
        <v>493</v>
      </c>
    </row>
    <row r="412" spans="1:65" s="2" customFormat="1" ht="11.25">
      <c r="A412" s="36"/>
      <c r="B412" s="37"/>
      <c r="C412" s="38"/>
      <c r="D412" s="222" t="s">
        <v>214</v>
      </c>
      <c r="E412" s="38"/>
      <c r="F412" s="223" t="s">
        <v>494</v>
      </c>
      <c r="G412" s="38"/>
      <c r="H412" s="38"/>
      <c r="I412" s="224"/>
      <c r="J412" s="38"/>
      <c r="K412" s="38"/>
      <c r="L412" s="41"/>
      <c r="M412" s="225"/>
      <c r="N412" s="226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214</v>
      </c>
      <c r="AU412" s="19" t="s">
        <v>88</v>
      </c>
    </row>
    <row r="413" spans="1:65" s="13" customFormat="1" ht="11.25">
      <c r="B413" s="189"/>
      <c r="C413" s="190"/>
      <c r="D413" s="191" t="s">
        <v>202</v>
      </c>
      <c r="E413" s="192" t="s">
        <v>19</v>
      </c>
      <c r="F413" s="193" t="s">
        <v>289</v>
      </c>
      <c r="G413" s="190"/>
      <c r="H413" s="192" t="s">
        <v>19</v>
      </c>
      <c r="I413" s="194"/>
      <c r="J413" s="190"/>
      <c r="K413" s="190"/>
      <c r="L413" s="195"/>
      <c r="M413" s="196"/>
      <c r="N413" s="197"/>
      <c r="O413" s="197"/>
      <c r="P413" s="197"/>
      <c r="Q413" s="197"/>
      <c r="R413" s="197"/>
      <c r="S413" s="197"/>
      <c r="T413" s="198"/>
      <c r="AT413" s="199" t="s">
        <v>202</v>
      </c>
      <c r="AU413" s="199" t="s">
        <v>88</v>
      </c>
      <c r="AV413" s="13" t="s">
        <v>86</v>
      </c>
      <c r="AW413" s="13" t="s">
        <v>37</v>
      </c>
      <c r="AX413" s="13" t="s">
        <v>78</v>
      </c>
      <c r="AY413" s="199" t="s">
        <v>193</v>
      </c>
    </row>
    <row r="414" spans="1:65" s="13" customFormat="1" ht="11.25">
      <c r="B414" s="189"/>
      <c r="C414" s="190"/>
      <c r="D414" s="191" t="s">
        <v>202</v>
      </c>
      <c r="E414" s="192" t="s">
        <v>19</v>
      </c>
      <c r="F414" s="193" t="s">
        <v>367</v>
      </c>
      <c r="G414" s="190"/>
      <c r="H414" s="192" t="s">
        <v>19</v>
      </c>
      <c r="I414" s="194"/>
      <c r="J414" s="190"/>
      <c r="K414" s="190"/>
      <c r="L414" s="195"/>
      <c r="M414" s="196"/>
      <c r="N414" s="197"/>
      <c r="O414" s="197"/>
      <c r="P414" s="197"/>
      <c r="Q414" s="197"/>
      <c r="R414" s="197"/>
      <c r="S414" s="197"/>
      <c r="T414" s="198"/>
      <c r="AT414" s="199" t="s">
        <v>202</v>
      </c>
      <c r="AU414" s="199" t="s">
        <v>88</v>
      </c>
      <c r="AV414" s="13" t="s">
        <v>86</v>
      </c>
      <c r="AW414" s="13" t="s">
        <v>37</v>
      </c>
      <c r="AX414" s="13" t="s">
        <v>78</v>
      </c>
      <c r="AY414" s="199" t="s">
        <v>193</v>
      </c>
    </row>
    <row r="415" spans="1:65" s="13" customFormat="1" ht="11.25">
      <c r="B415" s="189"/>
      <c r="C415" s="190"/>
      <c r="D415" s="191" t="s">
        <v>202</v>
      </c>
      <c r="E415" s="192" t="s">
        <v>19</v>
      </c>
      <c r="F415" s="193" t="s">
        <v>240</v>
      </c>
      <c r="G415" s="190"/>
      <c r="H415" s="192" t="s">
        <v>19</v>
      </c>
      <c r="I415" s="194"/>
      <c r="J415" s="190"/>
      <c r="K415" s="190"/>
      <c r="L415" s="195"/>
      <c r="M415" s="196"/>
      <c r="N415" s="197"/>
      <c r="O415" s="197"/>
      <c r="P415" s="197"/>
      <c r="Q415" s="197"/>
      <c r="R415" s="197"/>
      <c r="S415" s="197"/>
      <c r="T415" s="198"/>
      <c r="AT415" s="199" t="s">
        <v>202</v>
      </c>
      <c r="AU415" s="199" t="s">
        <v>88</v>
      </c>
      <c r="AV415" s="13" t="s">
        <v>86</v>
      </c>
      <c r="AW415" s="13" t="s">
        <v>37</v>
      </c>
      <c r="AX415" s="13" t="s">
        <v>78</v>
      </c>
      <c r="AY415" s="199" t="s">
        <v>193</v>
      </c>
    </row>
    <row r="416" spans="1:65" s="14" customFormat="1" ht="11.25">
      <c r="B416" s="200"/>
      <c r="C416" s="201"/>
      <c r="D416" s="191" t="s">
        <v>202</v>
      </c>
      <c r="E416" s="202" t="s">
        <v>19</v>
      </c>
      <c r="F416" s="203" t="s">
        <v>258</v>
      </c>
      <c r="G416" s="201"/>
      <c r="H416" s="204">
        <v>11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202</v>
      </c>
      <c r="AU416" s="210" t="s">
        <v>88</v>
      </c>
      <c r="AV416" s="14" t="s">
        <v>88</v>
      </c>
      <c r="AW416" s="14" t="s">
        <v>37</v>
      </c>
      <c r="AX416" s="14" t="s">
        <v>78</v>
      </c>
      <c r="AY416" s="210" t="s">
        <v>193</v>
      </c>
    </row>
    <row r="417" spans="1:65" s="15" customFormat="1" ht="11.25">
      <c r="B417" s="211"/>
      <c r="C417" s="212"/>
      <c r="D417" s="191" t="s">
        <v>202</v>
      </c>
      <c r="E417" s="213" t="s">
        <v>19</v>
      </c>
      <c r="F417" s="214" t="s">
        <v>207</v>
      </c>
      <c r="G417" s="212"/>
      <c r="H417" s="215">
        <v>11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202</v>
      </c>
      <c r="AU417" s="221" t="s">
        <v>88</v>
      </c>
      <c r="AV417" s="15" t="s">
        <v>200</v>
      </c>
      <c r="AW417" s="15" t="s">
        <v>37</v>
      </c>
      <c r="AX417" s="15" t="s">
        <v>86</v>
      </c>
      <c r="AY417" s="221" t="s">
        <v>193</v>
      </c>
    </row>
    <row r="418" spans="1:65" s="2" customFormat="1" ht="33" customHeight="1">
      <c r="A418" s="36"/>
      <c r="B418" s="37"/>
      <c r="C418" s="176" t="s">
        <v>495</v>
      </c>
      <c r="D418" s="176" t="s">
        <v>196</v>
      </c>
      <c r="E418" s="177" t="s">
        <v>496</v>
      </c>
      <c r="F418" s="178" t="s">
        <v>497</v>
      </c>
      <c r="G418" s="179" t="s">
        <v>425</v>
      </c>
      <c r="H418" s="180">
        <v>2970</v>
      </c>
      <c r="I418" s="181"/>
      <c r="J418" s="182">
        <f>ROUND(I418*H418,2)</f>
        <v>0</v>
      </c>
      <c r="K418" s="178" t="s">
        <v>212</v>
      </c>
      <c r="L418" s="41"/>
      <c r="M418" s="183" t="s">
        <v>19</v>
      </c>
      <c r="N418" s="184" t="s">
        <v>49</v>
      </c>
      <c r="O418" s="66"/>
      <c r="P418" s="185">
        <f>O418*H418</f>
        <v>0</v>
      </c>
      <c r="Q418" s="185">
        <v>0</v>
      </c>
      <c r="R418" s="185">
        <f>Q418*H418</f>
        <v>0</v>
      </c>
      <c r="S418" s="185">
        <v>0</v>
      </c>
      <c r="T418" s="186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7" t="s">
        <v>200</v>
      </c>
      <c r="AT418" s="187" t="s">
        <v>196</v>
      </c>
      <c r="AU418" s="187" t="s">
        <v>88</v>
      </c>
      <c r="AY418" s="19" t="s">
        <v>193</v>
      </c>
      <c r="BE418" s="188">
        <f>IF(N418="základní",J418,0)</f>
        <v>0</v>
      </c>
      <c r="BF418" s="188">
        <f>IF(N418="snížená",J418,0)</f>
        <v>0</v>
      </c>
      <c r="BG418" s="188">
        <f>IF(N418="zákl. přenesená",J418,0)</f>
        <v>0</v>
      </c>
      <c r="BH418" s="188">
        <f>IF(N418="sníž. přenesená",J418,0)</f>
        <v>0</v>
      </c>
      <c r="BI418" s="188">
        <f>IF(N418="nulová",J418,0)</f>
        <v>0</v>
      </c>
      <c r="BJ418" s="19" t="s">
        <v>86</v>
      </c>
      <c r="BK418" s="188">
        <f>ROUND(I418*H418,2)</f>
        <v>0</v>
      </c>
      <c r="BL418" s="19" t="s">
        <v>200</v>
      </c>
      <c r="BM418" s="187" t="s">
        <v>498</v>
      </c>
    </row>
    <row r="419" spans="1:65" s="2" customFormat="1" ht="11.25">
      <c r="A419" s="36"/>
      <c r="B419" s="37"/>
      <c r="C419" s="38"/>
      <c r="D419" s="222" t="s">
        <v>214</v>
      </c>
      <c r="E419" s="38"/>
      <c r="F419" s="223" t="s">
        <v>499</v>
      </c>
      <c r="G419" s="38"/>
      <c r="H419" s="38"/>
      <c r="I419" s="224"/>
      <c r="J419" s="38"/>
      <c r="K419" s="38"/>
      <c r="L419" s="41"/>
      <c r="M419" s="225"/>
      <c r="N419" s="226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214</v>
      </c>
      <c r="AU419" s="19" t="s">
        <v>88</v>
      </c>
    </row>
    <row r="420" spans="1:65" s="13" customFormat="1" ht="11.25">
      <c r="B420" s="189"/>
      <c r="C420" s="190"/>
      <c r="D420" s="191" t="s">
        <v>202</v>
      </c>
      <c r="E420" s="192" t="s">
        <v>19</v>
      </c>
      <c r="F420" s="193" t="s">
        <v>289</v>
      </c>
      <c r="G420" s="190"/>
      <c r="H420" s="192" t="s">
        <v>19</v>
      </c>
      <c r="I420" s="194"/>
      <c r="J420" s="190"/>
      <c r="K420" s="190"/>
      <c r="L420" s="195"/>
      <c r="M420" s="196"/>
      <c r="N420" s="197"/>
      <c r="O420" s="197"/>
      <c r="P420" s="197"/>
      <c r="Q420" s="197"/>
      <c r="R420" s="197"/>
      <c r="S420" s="197"/>
      <c r="T420" s="198"/>
      <c r="AT420" s="199" t="s">
        <v>202</v>
      </c>
      <c r="AU420" s="199" t="s">
        <v>88</v>
      </c>
      <c r="AV420" s="13" t="s">
        <v>86</v>
      </c>
      <c r="AW420" s="13" t="s">
        <v>37</v>
      </c>
      <c r="AX420" s="13" t="s">
        <v>78</v>
      </c>
      <c r="AY420" s="199" t="s">
        <v>193</v>
      </c>
    </row>
    <row r="421" spans="1:65" s="13" customFormat="1" ht="11.25">
      <c r="B421" s="189"/>
      <c r="C421" s="190"/>
      <c r="D421" s="191" t="s">
        <v>202</v>
      </c>
      <c r="E421" s="192" t="s">
        <v>19</v>
      </c>
      <c r="F421" s="193" t="s">
        <v>367</v>
      </c>
      <c r="G421" s="190"/>
      <c r="H421" s="192" t="s">
        <v>19</v>
      </c>
      <c r="I421" s="194"/>
      <c r="J421" s="190"/>
      <c r="K421" s="190"/>
      <c r="L421" s="195"/>
      <c r="M421" s="196"/>
      <c r="N421" s="197"/>
      <c r="O421" s="197"/>
      <c r="P421" s="197"/>
      <c r="Q421" s="197"/>
      <c r="R421" s="197"/>
      <c r="S421" s="197"/>
      <c r="T421" s="198"/>
      <c r="AT421" s="199" t="s">
        <v>202</v>
      </c>
      <c r="AU421" s="199" t="s">
        <v>88</v>
      </c>
      <c r="AV421" s="13" t="s">
        <v>86</v>
      </c>
      <c r="AW421" s="13" t="s">
        <v>37</v>
      </c>
      <c r="AX421" s="13" t="s">
        <v>78</v>
      </c>
      <c r="AY421" s="199" t="s">
        <v>193</v>
      </c>
    </row>
    <row r="422" spans="1:65" s="13" customFormat="1" ht="11.25">
      <c r="B422" s="189"/>
      <c r="C422" s="190"/>
      <c r="D422" s="191" t="s">
        <v>202</v>
      </c>
      <c r="E422" s="192" t="s">
        <v>19</v>
      </c>
      <c r="F422" s="193" t="s">
        <v>500</v>
      </c>
      <c r="G422" s="190"/>
      <c r="H422" s="192" t="s">
        <v>19</v>
      </c>
      <c r="I422" s="194"/>
      <c r="J422" s="190"/>
      <c r="K422" s="190"/>
      <c r="L422" s="195"/>
      <c r="M422" s="196"/>
      <c r="N422" s="197"/>
      <c r="O422" s="197"/>
      <c r="P422" s="197"/>
      <c r="Q422" s="197"/>
      <c r="R422" s="197"/>
      <c r="S422" s="197"/>
      <c r="T422" s="198"/>
      <c r="AT422" s="199" t="s">
        <v>202</v>
      </c>
      <c r="AU422" s="199" t="s">
        <v>88</v>
      </c>
      <c r="AV422" s="13" t="s">
        <v>86</v>
      </c>
      <c r="AW422" s="13" t="s">
        <v>37</v>
      </c>
      <c r="AX422" s="13" t="s">
        <v>78</v>
      </c>
      <c r="AY422" s="199" t="s">
        <v>193</v>
      </c>
    </row>
    <row r="423" spans="1:65" s="13" customFormat="1" ht="11.25">
      <c r="B423" s="189"/>
      <c r="C423" s="190"/>
      <c r="D423" s="191" t="s">
        <v>202</v>
      </c>
      <c r="E423" s="192" t="s">
        <v>19</v>
      </c>
      <c r="F423" s="193" t="s">
        <v>240</v>
      </c>
      <c r="G423" s="190"/>
      <c r="H423" s="192" t="s">
        <v>19</v>
      </c>
      <c r="I423" s="194"/>
      <c r="J423" s="190"/>
      <c r="K423" s="190"/>
      <c r="L423" s="195"/>
      <c r="M423" s="196"/>
      <c r="N423" s="197"/>
      <c r="O423" s="197"/>
      <c r="P423" s="197"/>
      <c r="Q423" s="197"/>
      <c r="R423" s="197"/>
      <c r="S423" s="197"/>
      <c r="T423" s="198"/>
      <c r="AT423" s="199" t="s">
        <v>202</v>
      </c>
      <c r="AU423" s="199" t="s">
        <v>88</v>
      </c>
      <c r="AV423" s="13" t="s">
        <v>86</v>
      </c>
      <c r="AW423" s="13" t="s">
        <v>37</v>
      </c>
      <c r="AX423" s="13" t="s">
        <v>78</v>
      </c>
      <c r="AY423" s="199" t="s">
        <v>193</v>
      </c>
    </row>
    <row r="424" spans="1:65" s="14" customFormat="1" ht="11.25">
      <c r="B424" s="200"/>
      <c r="C424" s="201"/>
      <c r="D424" s="191" t="s">
        <v>202</v>
      </c>
      <c r="E424" s="202" t="s">
        <v>19</v>
      </c>
      <c r="F424" s="203" t="s">
        <v>258</v>
      </c>
      <c r="G424" s="201"/>
      <c r="H424" s="204">
        <v>11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202</v>
      </c>
      <c r="AU424" s="210" t="s">
        <v>88</v>
      </c>
      <c r="AV424" s="14" t="s">
        <v>88</v>
      </c>
      <c r="AW424" s="14" t="s">
        <v>37</v>
      </c>
      <c r="AX424" s="14" t="s">
        <v>78</v>
      </c>
      <c r="AY424" s="210" t="s">
        <v>193</v>
      </c>
    </row>
    <row r="425" spans="1:65" s="15" customFormat="1" ht="11.25">
      <c r="B425" s="211"/>
      <c r="C425" s="212"/>
      <c r="D425" s="191" t="s">
        <v>202</v>
      </c>
      <c r="E425" s="213" t="s">
        <v>19</v>
      </c>
      <c r="F425" s="214" t="s">
        <v>207</v>
      </c>
      <c r="G425" s="212"/>
      <c r="H425" s="215">
        <v>11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202</v>
      </c>
      <c r="AU425" s="221" t="s">
        <v>88</v>
      </c>
      <c r="AV425" s="15" t="s">
        <v>200</v>
      </c>
      <c r="AW425" s="15" t="s">
        <v>37</v>
      </c>
      <c r="AX425" s="15" t="s">
        <v>86</v>
      </c>
      <c r="AY425" s="221" t="s">
        <v>193</v>
      </c>
    </row>
    <row r="426" spans="1:65" s="14" customFormat="1" ht="11.25">
      <c r="B426" s="200"/>
      <c r="C426" s="201"/>
      <c r="D426" s="191" t="s">
        <v>202</v>
      </c>
      <c r="E426" s="201"/>
      <c r="F426" s="203" t="s">
        <v>501</v>
      </c>
      <c r="G426" s="201"/>
      <c r="H426" s="204">
        <v>2970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202</v>
      </c>
      <c r="AU426" s="210" t="s">
        <v>88</v>
      </c>
      <c r="AV426" s="14" t="s">
        <v>88</v>
      </c>
      <c r="AW426" s="14" t="s">
        <v>4</v>
      </c>
      <c r="AX426" s="14" t="s">
        <v>86</v>
      </c>
      <c r="AY426" s="210" t="s">
        <v>193</v>
      </c>
    </row>
    <row r="427" spans="1:65" s="2" customFormat="1" ht="33" customHeight="1">
      <c r="A427" s="36"/>
      <c r="B427" s="37"/>
      <c r="C427" s="176" t="s">
        <v>502</v>
      </c>
      <c r="D427" s="176" t="s">
        <v>196</v>
      </c>
      <c r="E427" s="177" t="s">
        <v>503</v>
      </c>
      <c r="F427" s="178" t="s">
        <v>504</v>
      </c>
      <c r="G427" s="179" t="s">
        <v>425</v>
      </c>
      <c r="H427" s="180">
        <v>11</v>
      </c>
      <c r="I427" s="181"/>
      <c r="J427" s="182">
        <f>ROUND(I427*H427,2)</f>
        <v>0</v>
      </c>
      <c r="K427" s="178" t="s">
        <v>212</v>
      </c>
      <c r="L427" s="41"/>
      <c r="M427" s="183" t="s">
        <v>19</v>
      </c>
      <c r="N427" s="184" t="s">
        <v>49</v>
      </c>
      <c r="O427" s="66"/>
      <c r="P427" s="185">
        <f>O427*H427</f>
        <v>0</v>
      </c>
      <c r="Q427" s="185">
        <v>0</v>
      </c>
      <c r="R427" s="185">
        <f>Q427*H427</f>
        <v>0</v>
      </c>
      <c r="S427" s="185">
        <v>0</v>
      </c>
      <c r="T427" s="186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7" t="s">
        <v>200</v>
      </c>
      <c r="AT427" s="187" t="s">
        <v>196</v>
      </c>
      <c r="AU427" s="187" t="s">
        <v>88</v>
      </c>
      <c r="AY427" s="19" t="s">
        <v>193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19" t="s">
        <v>86</v>
      </c>
      <c r="BK427" s="188">
        <f>ROUND(I427*H427,2)</f>
        <v>0</v>
      </c>
      <c r="BL427" s="19" t="s">
        <v>200</v>
      </c>
      <c r="BM427" s="187" t="s">
        <v>505</v>
      </c>
    </row>
    <row r="428" spans="1:65" s="2" customFormat="1" ht="11.25">
      <c r="A428" s="36"/>
      <c r="B428" s="37"/>
      <c r="C428" s="38"/>
      <c r="D428" s="222" t="s">
        <v>214</v>
      </c>
      <c r="E428" s="38"/>
      <c r="F428" s="223" t="s">
        <v>506</v>
      </c>
      <c r="G428" s="38"/>
      <c r="H428" s="38"/>
      <c r="I428" s="224"/>
      <c r="J428" s="38"/>
      <c r="K428" s="38"/>
      <c r="L428" s="41"/>
      <c r="M428" s="225"/>
      <c r="N428" s="226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214</v>
      </c>
      <c r="AU428" s="19" t="s">
        <v>88</v>
      </c>
    </row>
    <row r="429" spans="1:65" s="2" customFormat="1" ht="37.9" customHeight="1">
      <c r="A429" s="36"/>
      <c r="B429" s="37"/>
      <c r="C429" s="176" t="s">
        <v>507</v>
      </c>
      <c r="D429" s="176" t="s">
        <v>196</v>
      </c>
      <c r="E429" s="177" t="s">
        <v>508</v>
      </c>
      <c r="F429" s="178" t="s">
        <v>509</v>
      </c>
      <c r="G429" s="179" t="s">
        <v>97</v>
      </c>
      <c r="H429" s="180">
        <v>450</v>
      </c>
      <c r="I429" s="181"/>
      <c r="J429" s="182">
        <f>ROUND(I429*H429,2)</f>
        <v>0</v>
      </c>
      <c r="K429" s="178" t="s">
        <v>212</v>
      </c>
      <c r="L429" s="41"/>
      <c r="M429" s="183" t="s">
        <v>19</v>
      </c>
      <c r="N429" s="184" t="s">
        <v>49</v>
      </c>
      <c r="O429" s="66"/>
      <c r="P429" s="185">
        <f>O429*H429</f>
        <v>0</v>
      </c>
      <c r="Q429" s="185">
        <v>1.2999999999999999E-4</v>
      </c>
      <c r="R429" s="185">
        <f>Q429*H429</f>
        <v>5.8499999999999996E-2</v>
      </c>
      <c r="S429" s="185">
        <v>0</v>
      </c>
      <c r="T429" s="186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7" t="s">
        <v>200</v>
      </c>
      <c r="AT429" s="187" t="s">
        <v>196</v>
      </c>
      <c r="AU429" s="187" t="s">
        <v>88</v>
      </c>
      <c r="AY429" s="19" t="s">
        <v>193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19" t="s">
        <v>86</v>
      </c>
      <c r="BK429" s="188">
        <f>ROUND(I429*H429,2)</f>
        <v>0</v>
      </c>
      <c r="BL429" s="19" t="s">
        <v>200</v>
      </c>
      <c r="BM429" s="187" t="s">
        <v>510</v>
      </c>
    </row>
    <row r="430" spans="1:65" s="2" customFormat="1" ht="11.25">
      <c r="A430" s="36"/>
      <c r="B430" s="37"/>
      <c r="C430" s="38"/>
      <c r="D430" s="222" t="s">
        <v>214</v>
      </c>
      <c r="E430" s="38"/>
      <c r="F430" s="223" t="s">
        <v>511</v>
      </c>
      <c r="G430" s="38"/>
      <c r="H430" s="38"/>
      <c r="I430" s="224"/>
      <c r="J430" s="38"/>
      <c r="K430" s="38"/>
      <c r="L430" s="41"/>
      <c r="M430" s="225"/>
      <c r="N430" s="226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214</v>
      </c>
      <c r="AU430" s="19" t="s">
        <v>88</v>
      </c>
    </row>
    <row r="431" spans="1:65" s="13" customFormat="1" ht="11.25">
      <c r="B431" s="189"/>
      <c r="C431" s="190"/>
      <c r="D431" s="191" t="s">
        <v>202</v>
      </c>
      <c r="E431" s="192" t="s">
        <v>19</v>
      </c>
      <c r="F431" s="193" t="s">
        <v>203</v>
      </c>
      <c r="G431" s="190"/>
      <c r="H431" s="192" t="s">
        <v>19</v>
      </c>
      <c r="I431" s="194"/>
      <c r="J431" s="190"/>
      <c r="K431" s="190"/>
      <c r="L431" s="195"/>
      <c r="M431" s="196"/>
      <c r="N431" s="197"/>
      <c r="O431" s="197"/>
      <c r="P431" s="197"/>
      <c r="Q431" s="197"/>
      <c r="R431" s="197"/>
      <c r="S431" s="197"/>
      <c r="T431" s="198"/>
      <c r="AT431" s="199" t="s">
        <v>202</v>
      </c>
      <c r="AU431" s="199" t="s">
        <v>88</v>
      </c>
      <c r="AV431" s="13" t="s">
        <v>86</v>
      </c>
      <c r="AW431" s="13" t="s">
        <v>37</v>
      </c>
      <c r="AX431" s="13" t="s">
        <v>78</v>
      </c>
      <c r="AY431" s="199" t="s">
        <v>193</v>
      </c>
    </row>
    <row r="432" spans="1:65" s="13" customFormat="1" ht="11.25">
      <c r="B432" s="189"/>
      <c r="C432" s="190"/>
      <c r="D432" s="191" t="s">
        <v>202</v>
      </c>
      <c r="E432" s="192" t="s">
        <v>19</v>
      </c>
      <c r="F432" s="193" t="s">
        <v>512</v>
      </c>
      <c r="G432" s="190"/>
      <c r="H432" s="192" t="s">
        <v>19</v>
      </c>
      <c r="I432" s="194"/>
      <c r="J432" s="190"/>
      <c r="K432" s="190"/>
      <c r="L432" s="195"/>
      <c r="M432" s="196"/>
      <c r="N432" s="197"/>
      <c r="O432" s="197"/>
      <c r="P432" s="197"/>
      <c r="Q432" s="197"/>
      <c r="R432" s="197"/>
      <c r="S432" s="197"/>
      <c r="T432" s="198"/>
      <c r="AT432" s="199" t="s">
        <v>202</v>
      </c>
      <c r="AU432" s="199" t="s">
        <v>88</v>
      </c>
      <c r="AV432" s="13" t="s">
        <v>86</v>
      </c>
      <c r="AW432" s="13" t="s">
        <v>37</v>
      </c>
      <c r="AX432" s="13" t="s">
        <v>78</v>
      </c>
      <c r="AY432" s="199" t="s">
        <v>193</v>
      </c>
    </row>
    <row r="433" spans="1:65" s="13" customFormat="1" ht="11.25">
      <c r="B433" s="189"/>
      <c r="C433" s="190"/>
      <c r="D433" s="191" t="s">
        <v>202</v>
      </c>
      <c r="E433" s="192" t="s">
        <v>19</v>
      </c>
      <c r="F433" s="193" t="s">
        <v>338</v>
      </c>
      <c r="G433" s="190"/>
      <c r="H433" s="192" t="s">
        <v>19</v>
      </c>
      <c r="I433" s="194"/>
      <c r="J433" s="190"/>
      <c r="K433" s="190"/>
      <c r="L433" s="195"/>
      <c r="M433" s="196"/>
      <c r="N433" s="197"/>
      <c r="O433" s="197"/>
      <c r="P433" s="197"/>
      <c r="Q433" s="197"/>
      <c r="R433" s="197"/>
      <c r="S433" s="197"/>
      <c r="T433" s="198"/>
      <c r="AT433" s="199" t="s">
        <v>202</v>
      </c>
      <c r="AU433" s="199" t="s">
        <v>88</v>
      </c>
      <c r="AV433" s="13" t="s">
        <v>86</v>
      </c>
      <c r="AW433" s="13" t="s">
        <v>37</v>
      </c>
      <c r="AX433" s="13" t="s">
        <v>78</v>
      </c>
      <c r="AY433" s="199" t="s">
        <v>193</v>
      </c>
    </row>
    <row r="434" spans="1:65" s="13" customFormat="1" ht="11.25">
      <c r="B434" s="189"/>
      <c r="C434" s="190"/>
      <c r="D434" s="191" t="s">
        <v>202</v>
      </c>
      <c r="E434" s="192" t="s">
        <v>19</v>
      </c>
      <c r="F434" s="193" t="s">
        <v>513</v>
      </c>
      <c r="G434" s="190"/>
      <c r="H434" s="192" t="s">
        <v>19</v>
      </c>
      <c r="I434" s="194"/>
      <c r="J434" s="190"/>
      <c r="K434" s="190"/>
      <c r="L434" s="195"/>
      <c r="M434" s="196"/>
      <c r="N434" s="197"/>
      <c r="O434" s="197"/>
      <c r="P434" s="197"/>
      <c r="Q434" s="197"/>
      <c r="R434" s="197"/>
      <c r="S434" s="197"/>
      <c r="T434" s="198"/>
      <c r="AT434" s="199" t="s">
        <v>202</v>
      </c>
      <c r="AU434" s="199" t="s">
        <v>88</v>
      </c>
      <c r="AV434" s="13" t="s">
        <v>86</v>
      </c>
      <c r="AW434" s="13" t="s">
        <v>37</v>
      </c>
      <c r="AX434" s="13" t="s">
        <v>78</v>
      </c>
      <c r="AY434" s="199" t="s">
        <v>193</v>
      </c>
    </row>
    <row r="435" spans="1:65" s="14" customFormat="1" ht="11.25">
      <c r="B435" s="200"/>
      <c r="C435" s="201"/>
      <c r="D435" s="191" t="s">
        <v>202</v>
      </c>
      <c r="E435" s="202" t="s">
        <v>19</v>
      </c>
      <c r="F435" s="203" t="s">
        <v>514</v>
      </c>
      <c r="G435" s="201"/>
      <c r="H435" s="204">
        <v>450</v>
      </c>
      <c r="I435" s="205"/>
      <c r="J435" s="201"/>
      <c r="K435" s="201"/>
      <c r="L435" s="206"/>
      <c r="M435" s="207"/>
      <c r="N435" s="208"/>
      <c r="O435" s="208"/>
      <c r="P435" s="208"/>
      <c r="Q435" s="208"/>
      <c r="R435" s="208"/>
      <c r="S435" s="208"/>
      <c r="T435" s="209"/>
      <c r="AT435" s="210" t="s">
        <v>202</v>
      </c>
      <c r="AU435" s="210" t="s">
        <v>88</v>
      </c>
      <c r="AV435" s="14" t="s">
        <v>88</v>
      </c>
      <c r="AW435" s="14" t="s">
        <v>37</v>
      </c>
      <c r="AX435" s="14" t="s">
        <v>78</v>
      </c>
      <c r="AY435" s="210" t="s">
        <v>193</v>
      </c>
    </row>
    <row r="436" spans="1:65" s="15" customFormat="1" ht="11.25">
      <c r="B436" s="211"/>
      <c r="C436" s="212"/>
      <c r="D436" s="191" t="s">
        <v>202</v>
      </c>
      <c r="E436" s="213" t="s">
        <v>19</v>
      </c>
      <c r="F436" s="214" t="s">
        <v>207</v>
      </c>
      <c r="G436" s="212"/>
      <c r="H436" s="215">
        <v>450</v>
      </c>
      <c r="I436" s="216"/>
      <c r="J436" s="212"/>
      <c r="K436" s="212"/>
      <c r="L436" s="217"/>
      <c r="M436" s="218"/>
      <c r="N436" s="219"/>
      <c r="O436" s="219"/>
      <c r="P436" s="219"/>
      <c r="Q436" s="219"/>
      <c r="R436" s="219"/>
      <c r="S436" s="219"/>
      <c r="T436" s="220"/>
      <c r="AT436" s="221" t="s">
        <v>202</v>
      </c>
      <c r="AU436" s="221" t="s">
        <v>88</v>
      </c>
      <c r="AV436" s="15" t="s">
        <v>200</v>
      </c>
      <c r="AW436" s="15" t="s">
        <v>37</v>
      </c>
      <c r="AX436" s="15" t="s">
        <v>86</v>
      </c>
      <c r="AY436" s="221" t="s">
        <v>193</v>
      </c>
    </row>
    <row r="437" spans="1:65" s="2" customFormat="1" ht="37.9" customHeight="1">
      <c r="A437" s="36"/>
      <c r="B437" s="37"/>
      <c r="C437" s="176" t="s">
        <v>515</v>
      </c>
      <c r="D437" s="176" t="s">
        <v>196</v>
      </c>
      <c r="E437" s="177" t="s">
        <v>516</v>
      </c>
      <c r="F437" s="178" t="s">
        <v>517</v>
      </c>
      <c r="G437" s="179" t="s">
        <v>425</v>
      </c>
      <c r="H437" s="180">
        <v>21</v>
      </c>
      <c r="I437" s="181"/>
      <c r="J437" s="182">
        <f>ROUND(I437*H437,2)</f>
        <v>0</v>
      </c>
      <c r="K437" s="178" t="s">
        <v>212</v>
      </c>
      <c r="L437" s="41"/>
      <c r="M437" s="183" t="s">
        <v>19</v>
      </c>
      <c r="N437" s="184" t="s">
        <v>49</v>
      </c>
      <c r="O437" s="66"/>
      <c r="P437" s="185">
        <f>O437*H437</f>
        <v>0</v>
      </c>
      <c r="Q437" s="185">
        <v>0</v>
      </c>
      <c r="R437" s="185">
        <f>Q437*H437</f>
        <v>0</v>
      </c>
      <c r="S437" s="185">
        <v>0</v>
      </c>
      <c r="T437" s="186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7" t="s">
        <v>200</v>
      </c>
      <c r="AT437" s="187" t="s">
        <v>196</v>
      </c>
      <c r="AU437" s="187" t="s">
        <v>88</v>
      </c>
      <c r="AY437" s="19" t="s">
        <v>193</v>
      </c>
      <c r="BE437" s="188">
        <f>IF(N437="základní",J437,0)</f>
        <v>0</v>
      </c>
      <c r="BF437" s="188">
        <f>IF(N437="snížená",J437,0)</f>
        <v>0</v>
      </c>
      <c r="BG437" s="188">
        <f>IF(N437="zákl. přenesená",J437,0)</f>
        <v>0</v>
      </c>
      <c r="BH437" s="188">
        <f>IF(N437="sníž. přenesená",J437,0)</f>
        <v>0</v>
      </c>
      <c r="BI437" s="188">
        <f>IF(N437="nulová",J437,0)</f>
        <v>0</v>
      </c>
      <c r="BJ437" s="19" t="s">
        <v>86</v>
      </c>
      <c r="BK437" s="188">
        <f>ROUND(I437*H437,2)</f>
        <v>0</v>
      </c>
      <c r="BL437" s="19" t="s">
        <v>200</v>
      </c>
      <c r="BM437" s="187" t="s">
        <v>518</v>
      </c>
    </row>
    <row r="438" spans="1:65" s="2" customFormat="1" ht="11.25">
      <c r="A438" s="36"/>
      <c r="B438" s="37"/>
      <c r="C438" s="38"/>
      <c r="D438" s="222" t="s">
        <v>214</v>
      </c>
      <c r="E438" s="38"/>
      <c r="F438" s="223" t="s">
        <v>519</v>
      </c>
      <c r="G438" s="38"/>
      <c r="H438" s="38"/>
      <c r="I438" s="224"/>
      <c r="J438" s="38"/>
      <c r="K438" s="38"/>
      <c r="L438" s="41"/>
      <c r="M438" s="225"/>
      <c r="N438" s="226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214</v>
      </c>
      <c r="AU438" s="19" t="s">
        <v>88</v>
      </c>
    </row>
    <row r="439" spans="1:65" s="13" customFormat="1" ht="11.25">
      <c r="B439" s="189"/>
      <c r="C439" s="190"/>
      <c r="D439" s="191" t="s">
        <v>202</v>
      </c>
      <c r="E439" s="192" t="s">
        <v>19</v>
      </c>
      <c r="F439" s="193" t="s">
        <v>289</v>
      </c>
      <c r="G439" s="190"/>
      <c r="H439" s="192" t="s">
        <v>19</v>
      </c>
      <c r="I439" s="194"/>
      <c r="J439" s="190"/>
      <c r="K439" s="190"/>
      <c r="L439" s="195"/>
      <c r="M439" s="196"/>
      <c r="N439" s="197"/>
      <c r="O439" s="197"/>
      <c r="P439" s="197"/>
      <c r="Q439" s="197"/>
      <c r="R439" s="197"/>
      <c r="S439" s="197"/>
      <c r="T439" s="198"/>
      <c r="AT439" s="199" t="s">
        <v>202</v>
      </c>
      <c r="AU439" s="199" t="s">
        <v>88</v>
      </c>
      <c r="AV439" s="13" t="s">
        <v>86</v>
      </c>
      <c r="AW439" s="13" t="s">
        <v>37</v>
      </c>
      <c r="AX439" s="13" t="s">
        <v>78</v>
      </c>
      <c r="AY439" s="199" t="s">
        <v>193</v>
      </c>
    </row>
    <row r="440" spans="1:65" s="13" customFormat="1" ht="11.25">
      <c r="B440" s="189"/>
      <c r="C440" s="190"/>
      <c r="D440" s="191" t="s">
        <v>202</v>
      </c>
      <c r="E440" s="192" t="s">
        <v>19</v>
      </c>
      <c r="F440" s="193" t="s">
        <v>367</v>
      </c>
      <c r="G440" s="190"/>
      <c r="H440" s="192" t="s">
        <v>19</v>
      </c>
      <c r="I440" s="194"/>
      <c r="J440" s="190"/>
      <c r="K440" s="190"/>
      <c r="L440" s="195"/>
      <c r="M440" s="196"/>
      <c r="N440" s="197"/>
      <c r="O440" s="197"/>
      <c r="P440" s="197"/>
      <c r="Q440" s="197"/>
      <c r="R440" s="197"/>
      <c r="S440" s="197"/>
      <c r="T440" s="198"/>
      <c r="AT440" s="199" t="s">
        <v>202</v>
      </c>
      <c r="AU440" s="199" t="s">
        <v>88</v>
      </c>
      <c r="AV440" s="13" t="s">
        <v>86</v>
      </c>
      <c r="AW440" s="13" t="s">
        <v>37</v>
      </c>
      <c r="AX440" s="13" t="s">
        <v>78</v>
      </c>
      <c r="AY440" s="199" t="s">
        <v>193</v>
      </c>
    </row>
    <row r="441" spans="1:65" s="13" customFormat="1" ht="11.25">
      <c r="B441" s="189"/>
      <c r="C441" s="190"/>
      <c r="D441" s="191" t="s">
        <v>202</v>
      </c>
      <c r="E441" s="192" t="s">
        <v>19</v>
      </c>
      <c r="F441" s="193" t="s">
        <v>520</v>
      </c>
      <c r="G441" s="190"/>
      <c r="H441" s="192" t="s">
        <v>19</v>
      </c>
      <c r="I441" s="194"/>
      <c r="J441" s="190"/>
      <c r="K441" s="190"/>
      <c r="L441" s="195"/>
      <c r="M441" s="196"/>
      <c r="N441" s="197"/>
      <c r="O441" s="197"/>
      <c r="P441" s="197"/>
      <c r="Q441" s="197"/>
      <c r="R441" s="197"/>
      <c r="S441" s="197"/>
      <c r="T441" s="198"/>
      <c r="AT441" s="199" t="s">
        <v>202</v>
      </c>
      <c r="AU441" s="199" t="s">
        <v>88</v>
      </c>
      <c r="AV441" s="13" t="s">
        <v>86</v>
      </c>
      <c r="AW441" s="13" t="s">
        <v>37</v>
      </c>
      <c r="AX441" s="13" t="s">
        <v>78</v>
      </c>
      <c r="AY441" s="199" t="s">
        <v>193</v>
      </c>
    </row>
    <row r="442" spans="1:65" s="14" customFormat="1" ht="11.25">
      <c r="B442" s="200"/>
      <c r="C442" s="201"/>
      <c r="D442" s="191" t="s">
        <v>202</v>
      </c>
      <c r="E442" s="202" t="s">
        <v>19</v>
      </c>
      <c r="F442" s="203" t="s">
        <v>7</v>
      </c>
      <c r="G442" s="201"/>
      <c r="H442" s="204">
        <v>21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202</v>
      </c>
      <c r="AU442" s="210" t="s">
        <v>88</v>
      </c>
      <c r="AV442" s="14" t="s">
        <v>88</v>
      </c>
      <c r="AW442" s="14" t="s">
        <v>37</v>
      </c>
      <c r="AX442" s="14" t="s">
        <v>78</v>
      </c>
      <c r="AY442" s="210" t="s">
        <v>193</v>
      </c>
    </row>
    <row r="443" spans="1:65" s="15" customFormat="1" ht="11.25">
      <c r="B443" s="211"/>
      <c r="C443" s="212"/>
      <c r="D443" s="191" t="s">
        <v>202</v>
      </c>
      <c r="E443" s="213" t="s">
        <v>19</v>
      </c>
      <c r="F443" s="214" t="s">
        <v>207</v>
      </c>
      <c r="G443" s="212"/>
      <c r="H443" s="215">
        <v>21</v>
      </c>
      <c r="I443" s="216"/>
      <c r="J443" s="212"/>
      <c r="K443" s="212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202</v>
      </c>
      <c r="AU443" s="221" t="s">
        <v>88</v>
      </c>
      <c r="AV443" s="15" t="s">
        <v>200</v>
      </c>
      <c r="AW443" s="15" t="s">
        <v>37</v>
      </c>
      <c r="AX443" s="15" t="s">
        <v>86</v>
      </c>
      <c r="AY443" s="221" t="s">
        <v>193</v>
      </c>
    </row>
    <row r="444" spans="1:65" s="2" customFormat="1" ht="44.25" customHeight="1">
      <c r="A444" s="36"/>
      <c r="B444" s="37"/>
      <c r="C444" s="176" t="s">
        <v>521</v>
      </c>
      <c r="D444" s="176" t="s">
        <v>196</v>
      </c>
      <c r="E444" s="177" t="s">
        <v>522</v>
      </c>
      <c r="F444" s="178" t="s">
        <v>523</v>
      </c>
      <c r="G444" s="179" t="s">
        <v>425</v>
      </c>
      <c r="H444" s="180">
        <v>5670</v>
      </c>
      <c r="I444" s="181"/>
      <c r="J444" s="182">
        <f>ROUND(I444*H444,2)</f>
        <v>0</v>
      </c>
      <c r="K444" s="178" t="s">
        <v>212</v>
      </c>
      <c r="L444" s="41"/>
      <c r="M444" s="183" t="s">
        <v>19</v>
      </c>
      <c r="N444" s="184" t="s">
        <v>49</v>
      </c>
      <c r="O444" s="66"/>
      <c r="P444" s="185">
        <f>O444*H444</f>
        <v>0</v>
      </c>
      <c r="Q444" s="185">
        <v>0</v>
      </c>
      <c r="R444" s="185">
        <f>Q444*H444</f>
        <v>0</v>
      </c>
      <c r="S444" s="185">
        <v>0</v>
      </c>
      <c r="T444" s="186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7" t="s">
        <v>200</v>
      </c>
      <c r="AT444" s="187" t="s">
        <v>196</v>
      </c>
      <c r="AU444" s="187" t="s">
        <v>88</v>
      </c>
      <c r="AY444" s="19" t="s">
        <v>193</v>
      </c>
      <c r="BE444" s="188">
        <f>IF(N444="základní",J444,0)</f>
        <v>0</v>
      </c>
      <c r="BF444" s="188">
        <f>IF(N444="snížená",J444,0)</f>
        <v>0</v>
      </c>
      <c r="BG444" s="188">
        <f>IF(N444="zákl. přenesená",J444,0)</f>
        <v>0</v>
      </c>
      <c r="BH444" s="188">
        <f>IF(N444="sníž. přenesená",J444,0)</f>
        <v>0</v>
      </c>
      <c r="BI444" s="188">
        <f>IF(N444="nulová",J444,0)</f>
        <v>0</v>
      </c>
      <c r="BJ444" s="19" t="s">
        <v>86</v>
      </c>
      <c r="BK444" s="188">
        <f>ROUND(I444*H444,2)</f>
        <v>0</v>
      </c>
      <c r="BL444" s="19" t="s">
        <v>200</v>
      </c>
      <c r="BM444" s="187" t="s">
        <v>524</v>
      </c>
    </row>
    <row r="445" spans="1:65" s="2" customFormat="1" ht="11.25">
      <c r="A445" s="36"/>
      <c r="B445" s="37"/>
      <c r="C445" s="38"/>
      <c r="D445" s="222" t="s">
        <v>214</v>
      </c>
      <c r="E445" s="38"/>
      <c r="F445" s="223" t="s">
        <v>525</v>
      </c>
      <c r="G445" s="38"/>
      <c r="H445" s="38"/>
      <c r="I445" s="224"/>
      <c r="J445" s="38"/>
      <c r="K445" s="38"/>
      <c r="L445" s="41"/>
      <c r="M445" s="225"/>
      <c r="N445" s="226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214</v>
      </c>
      <c r="AU445" s="19" t="s">
        <v>88</v>
      </c>
    </row>
    <row r="446" spans="1:65" s="13" customFormat="1" ht="11.25">
      <c r="B446" s="189"/>
      <c r="C446" s="190"/>
      <c r="D446" s="191" t="s">
        <v>202</v>
      </c>
      <c r="E446" s="192" t="s">
        <v>19</v>
      </c>
      <c r="F446" s="193" t="s">
        <v>289</v>
      </c>
      <c r="G446" s="190"/>
      <c r="H446" s="192" t="s">
        <v>19</v>
      </c>
      <c r="I446" s="194"/>
      <c r="J446" s="190"/>
      <c r="K446" s="190"/>
      <c r="L446" s="195"/>
      <c r="M446" s="196"/>
      <c r="N446" s="197"/>
      <c r="O446" s="197"/>
      <c r="P446" s="197"/>
      <c r="Q446" s="197"/>
      <c r="R446" s="197"/>
      <c r="S446" s="197"/>
      <c r="T446" s="198"/>
      <c r="AT446" s="199" t="s">
        <v>202</v>
      </c>
      <c r="AU446" s="199" t="s">
        <v>88</v>
      </c>
      <c r="AV446" s="13" t="s">
        <v>86</v>
      </c>
      <c r="AW446" s="13" t="s">
        <v>37</v>
      </c>
      <c r="AX446" s="13" t="s">
        <v>78</v>
      </c>
      <c r="AY446" s="199" t="s">
        <v>193</v>
      </c>
    </row>
    <row r="447" spans="1:65" s="13" customFormat="1" ht="11.25">
      <c r="B447" s="189"/>
      <c r="C447" s="190"/>
      <c r="D447" s="191" t="s">
        <v>202</v>
      </c>
      <c r="E447" s="192" t="s">
        <v>19</v>
      </c>
      <c r="F447" s="193" t="s">
        <v>367</v>
      </c>
      <c r="G447" s="190"/>
      <c r="H447" s="192" t="s">
        <v>19</v>
      </c>
      <c r="I447" s="194"/>
      <c r="J447" s="190"/>
      <c r="K447" s="190"/>
      <c r="L447" s="195"/>
      <c r="M447" s="196"/>
      <c r="N447" s="197"/>
      <c r="O447" s="197"/>
      <c r="P447" s="197"/>
      <c r="Q447" s="197"/>
      <c r="R447" s="197"/>
      <c r="S447" s="197"/>
      <c r="T447" s="198"/>
      <c r="AT447" s="199" t="s">
        <v>202</v>
      </c>
      <c r="AU447" s="199" t="s">
        <v>88</v>
      </c>
      <c r="AV447" s="13" t="s">
        <v>86</v>
      </c>
      <c r="AW447" s="13" t="s">
        <v>37</v>
      </c>
      <c r="AX447" s="13" t="s">
        <v>78</v>
      </c>
      <c r="AY447" s="199" t="s">
        <v>193</v>
      </c>
    </row>
    <row r="448" spans="1:65" s="13" customFormat="1" ht="11.25">
      <c r="B448" s="189"/>
      <c r="C448" s="190"/>
      <c r="D448" s="191" t="s">
        <v>202</v>
      </c>
      <c r="E448" s="192" t="s">
        <v>19</v>
      </c>
      <c r="F448" s="193" t="s">
        <v>393</v>
      </c>
      <c r="G448" s="190"/>
      <c r="H448" s="192" t="s">
        <v>19</v>
      </c>
      <c r="I448" s="194"/>
      <c r="J448" s="190"/>
      <c r="K448" s="190"/>
      <c r="L448" s="195"/>
      <c r="M448" s="196"/>
      <c r="N448" s="197"/>
      <c r="O448" s="197"/>
      <c r="P448" s="197"/>
      <c r="Q448" s="197"/>
      <c r="R448" s="197"/>
      <c r="S448" s="197"/>
      <c r="T448" s="198"/>
      <c r="AT448" s="199" t="s">
        <v>202</v>
      </c>
      <c r="AU448" s="199" t="s">
        <v>88</v>
      </c>
      <c r="AV448" s="13" t="s">
        <v>86</v>
      </c>
      <c r="AW448" s="13" t="s">
        <v>37</v>
      </c>
      <c r="AX448" s="13" t="s">
        <v>78</v>
      </c>
      <c r="AY448" s="199" t="s">
        <v>193</v>
      </c>
    </row>
    <row r="449" spans="1:65" s="13" customFormat="1" ht="11.25">
      <c r="B449" s="189"/>
      <c r="C449" s="190"/>
      <c r="D449" s="191" t="s">
        <v>202</v>
      </c>
      <c r="E449" s="192" t="s">
        <v>19</v>
      </c>
      <c r="F449" s="193" t="s">
        <v>520</v>
      </c>
      <c r="G449" s="190"/>
      <c r="H449" s="192" t="s">
        <v>19</v>
      </c>
      <c r="I449" s="194"/>
      <c r="J449" s="190"/>
      <c r="K449" s="190"/>
      <c r="L449" s="195"/>
      <c r="M449" s="196"/>
      <c r="N449" s="197"/>
      <c r="O449" s="197"/>
      <c r="P449" s="197"/>
      <c r="Q449" s="197"/>
      <c r="R449" s="197"/>
      <c r="S449" s="197"/>
      <c r="T449" s="198"/>
      <c r="AT449" s="199" t="s">
        <v>202</v>
      </c>
      <c r="AU449" s="199" t="s">
        <v>88</v>
      </c>
      <c r="AV449" s="13" t="s">
        <v>86</v>
      </c>
      <c r="AW449" s="13" t="s">
        <v>37</v>
      </c>
      <c r="AX449" s="13" t="s">
        <v>78</v>
      </c>
      <c r="AY449" s="199" t="s">
        <v>193</v>
      </c>
    </row>
    <row r="450" spans="1:65" s="14" customFormat="1" ht="11.25">
      <c r="B450" s="200"/>
      <c r="C450" s="201"/>
      <c r="D450" s="191" t="s">
        <v>202</v>
      </c>
      <c r="E450" s="202" t="s">
        <v>19</v>
      </c>
      <c r="F450" s="203" t="s">
        <v>7</v>
      </c>
      <c r="G450" s="201"/>
      <c r="H450" s="204">
        <v>21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202</v>
      </c>
      <c r="AU450" s="210" t="s">
        <v>88</v>
      </c>
      <c r="AV450" s="14" t="s">
        <v>88</v>
      </c>
      <c r="AW450" s="14" t="s">
        <v>37</v>
      </c>
      <c r="AX450" s="14" t="s">
        <v>78</v>
      </c>
      <c r="AY450" s="210" t="s">
        <v>193</v>
      </c>
    </row>
    <row r="451" spans="1:65" s="15" customFormat="1" ht="11.25">
      <c r="B451" s="211"/>
      <c r="C451" s="212"/>
      <c r="D451" s="191" t="s">
        <v>202</v>
      </c>
      <c r="E451" s="213" t="s">
        <v>19</v>
      </c>
      <c r="F451" s="214" t="s">
        <v>207</v>
      </c>
      <c r="G451" s="212"/>
      <c r="H451" s="215">
        <v>21</v>
      </c>
      <c r="I451" s="216"/>
      <c r="J451" s="212"/>
      <c r="K451" s="212"/>
      <c r="L451" s="217"/>
      <c r="M451" s="218"/>
      <c r="N451" s="219"/>
      <c r="O451" s="219"/>
      <c r="P451" s="219"/>
      <c r="Q451" s="219"/>
      <c r="R451" s="219"/>
      <c r="S451" s="219"/>
      <c r="T451" s="220"/>
      <c r="AT451" s="221" t="s">
        <v>202</v>
      </c>
      <c r="AU451" s="221" t="s">
        <v>88</v>
      </c>
      <c r="AV451" s="15" t="s">
        <v>200</v>
      </c>
      <c r="AW451" s="15" t="s">
        <v>37</v>
      </c>
      <c r="AX451" s="15" t="s">
        <v>86</v>
      </c>
      <c r="AY451" s="221" t="s">
        <v>193</v>
      </c>
    </row>
    <row r="452" spans="1:65" s="14" customFormat="1" ht="11.25">
      <c r="B452" s="200"/>
      <c r="C452" s="201"/>
      <c r="D452" s="191" t="s">
        <v>202</v>
      </c>
      <c r="E452" s="201"/>
      <c r="F452" s="203" t="s">
        <v>526</v>
      </c>
      <c r="G452" s="201"/>
      <c r="H452" s="204">
        <v>5670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202</v>
      </c>
      <c r="AU452" s="210" t="s">
        <v>88</v>
      </c>
      <c r="AV452" s="14" t="s">
        <v>88</v>
      </c>
      <c r="AW452" s="14" t="s">
        <v>4</v>
      </c>
      <c r="AX452" s="14" t="s">
        <v>86</v>
      </c>
      <c r="AY452" s="210" t="s">
        <v>193</v>
      </c>
    </row>
    <row r="453" spans="1:65" s="2" customFormat="1" ht="37.9" customHeight="1">
      <c r="A453" s="36"/>
      <c r="B453" s="37"/>
      <c r="C453" s="176" t="s">
        <v>527</v>
      </c>
      <c r="D453" s="176" t="s">
        <v>196</v>
      </c>
      <c r="E453" s="177" t="s">
        <v>528</v>
      </c>
      <c r="F453" s="178" t="s">
        <v>529</v>
      </c>
      <c r="G453" s="179" t="s">
        <v>425</v>
      </c>
      <c r="H453" s="180">
        <v>21</v>
      </c>
      <c r="I453" s="181"/>
      <c r="J453" s="182">
        <f>ROUND(I453*H453,2)</f>
        <v>0</v>
      </c>
      <c r="K453" s="178" t="s">
        <v>212</v>
      </c>
      <c r="L453" s="41"/>
      <c r="M453" s="183" t="s">
        <v>19</v>
      </c>
      <c r="N453" s="184" t="s">
        <v>49</v>
      </c>
      <c r="O453" s="66"/>
      <c r="P453" s="185">
        <f>O453*H453</f>
        <v>0</v>
      </c>
      <c r="Q453" s="185">
        <v>0</v>
      </c>
      <c r="R453" s="185">
        <f>Q453*H453</f>
        <v>0</v>
      </c>
      <c r="S453" s="185">
        <v>0</v>
      </c>
      <c r="T453" s="186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7" t="s">
        <v>200</v>
      </c>
      <c r="AT453" s="187" t="s">
        <v>196</v>
      </c>
      <c r="AU453" s="187" t="s">
        <v>88</v>
      </c>
      <c r="AY453" s="19" t="s">
        <v>193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19" t="s">
        <v>86</v>
      </c>
      <c r="BK453" s="188">
        <f>ROUND(I453*H453,2)</f>
        <v>0</v>
      </c>
      <c r="BL453" s="19" t="s">
        <v>200</v>
      </c>
      <c r="BM453" s="187" t="s">
        <v>530</v>
      </c>
    </row>
    <row r="454" spans="1:65" s="2" customFormat="1" ht="11.25">
      <c r="A454" s="36"/>
      <c r="B454" s="37"/>
      <c r="C454" s="38"/>
      <c r="D454" s="222" t="s">
        <v>214</v>
      </c>
      <c r="E454" s="38"/>
      <c r="F454" s="223" t="s">
        <v>531</v>
      </c>
      <c r="G454" s="38"/>
      <c r="H454" s="38"/>
      <c r="I454" s="224"/>
      <c r="J454" s="38"/>
      <c r="K454" s="38"/>
      <c r="L454" s="41"/>
      <c r="M454" s="225"/>
      <c r="N454" s="226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214</v>
      </c>
      <c r="AU454" s="19" t="s">
        <v>88</v>
      </c>
    </row>
    <row r="455" spans="1:65" s="13" customFormat="1" ht="11.25">
      <c r="B455" s="189"/>
      <c r="C455" s="190"/>
      <c r="D455" s="191" t="s">
        <v>202</v>
      </c>
      <c r="E455" s="192" t="s">
        <v>19</v>
      </c>
      <c r="F455" s="193" t="s">
        <v>289</v>
      </c>
      <c r="G455" s="190"/>
      <c r="H455" s="192" t="s">
        <v>19</v>
      </c>
      <c r="I455" s="194"/>
      <c r="J455" s="190"/>
      <c r="K455" s="190"/>
      <c r="L455" s="195"/>
      <c r="M455" s="196"/>
      <c r="N455" s="197"/>
      <c r="O455" s="197"/>
      <c r="P455" s="197"/>
      <c r="Q455" s="197"/>
      <c r="R455" s="197"/>
      <c r="S455" s="197"/>
      <c r="T455" s="198"/>
      <c r="AT455" s="199" t="s">
        <v>202</v>
      </c>
      <c r="AU455" s="199" t="s">
        <v>88</v>
      </c>
      <c r="AV455" s="13" t="s">
        <v>86</v>
      </c>
      <c r="AW455" s="13" t="s">
        <v>37</v>
      </c>
      <c r="AX455" s="13" t="s">
        <v>78</v>
      </c>
      <c r="AY455" s="199" t="s">
        <v>193</v>
      </c>
    </row>
    <row r="456" spans="1:65" s="13" customFormat="1" ht="11.25">
      <c r="B456" s="189"/>
      <c r="C456" s="190"/>
      <c r="D456" s="191" t="s">
        <v>202</v>
      </c>
      <c r="E456" s="192" t="s">
        <v>19</v>
      </c>
      <c r="F456" s="193" t="s">
        <v>367</v>
      </c>
      <c r="G456" s="190"/>
      <c r="H456" s="192" t="s">
        <v>19</v>
      </c>
      <c r="I456" s="194"/>
      <c r="J456" s="190"/>
      <c r="K456" s="190"/>
      <c r="L456" s="195"/>
      <c r="M456" s="196"/>
      <c r="N456" s="197"/>
      <c r="O456" s="197"/>
      <c r="P456" s="197"/>
      <c r="Q456" s="197"/>
      <c r="R456" s="197"/>
      <c r="S456" s="197"/>
      <c r="T456" s="198"/>
      <c r="AT456" s="199" t="s">
        <v>202</v>
      </c>
      <c r="AU456" s="199" t="s">
        <v>88</v>
      </c>
      <c r="AV456" s="13" t="s">
        <v>86</v>
      </c>
      <c r="AW456" s="13" t="s">
        <v>37</v>
      </c>
      <c r="AX456" s="13" t="s">
        <v>78</v>
      </c>
      <c r="AY456" s="199" t="s">
        <v>193</v>
      </c>
    </row>
    <row r="457" spans="1:65" s="13" customFormat="1" ht="11.25">
      <c r="B457" s="189"/>
      <c r="C457" s="190"/>
      <c r="D457" s="191" t="s">
        <v>202</v>
      </c>
      <c r="E457" s="192" t="s">
        <v>19</v>
      </c>
      <c r="F457" s="193" t="s">
        <v>520</v>
      </c>
      <c r="G457" s="190"/>
      <c r="H457" s="192" t="s">
        <v>19</v>
      </c>
      <c r="I457" s="194"/>
      <c r="J457" s="190"/>
      <c r="K457" s="190"/>
      <c r="L457" s="195"/>
      <c r="M457" s="196"/>
      <c r="N457" s="197"/>
      <c r="O457" s="197"/>
      <c r="P457" s="197"/>
      <c r="Q457" s="197"/>
      <c r="R457" s="197"/>
      <c r="S457" s="197"/>
      <c r="T457" s="198"/>
      <c r="AT457" s="199" t="s">
        <v>202</v>
      </c>
      <c r="AU457" s="199" t="s">
        <v>88</v>
      </c>
      <c r="AV457" s="13" t="s">
        <v>86</v>
      </c>
      <c r="AW457" s="13" t="s">
        <v>37</v>
      </c>
      <c r="AX457" s="13" t="s">
        <v>78</v>
      </c>
      <c r="AY457" s="199" t="s">
        <v>193</v>
      </c>
    </row>
    <row r="458" spans="1:65" s="14" customFormat="1" ht="11.25">
      <c r="B458" s="200"/>
      <c r="C458" s="201"/>
      <c r="D458" s="191" t="s">
        <v>202</v>
      </c>
      <c r="E458" s="202" t="s">
        <v>19</v>
      </c>
      <c r="F458" s="203" t="s">
        <v>7</v>
      </c>
      <c r="G458" s="201"/>
      <c r="H458" s="204">
        <v>21</v>
      </c>
      <c r="I458" s="205"/>
      <c r="J458" s="201"/>
      <c r="K458" s="201"/>
      <c r="L458" s="206"/>
      <c r="M458" s="207"/>
      <c r="N458" s="208"/>
      <c r="O458" s="208"/>
      <c r="P458" s="208"/>
      <c r="Q458" s="208"/>
      <c r="R458" s="208"/>
      <c r="S458" s="208"/>
      <c r="T458" s="209"/>
      <c r="AT458" s="210" t="s">
        <v>202</v>
      </c>
      <c r="AU458" s="210" t="s">
        <v>88</v>
      </c>
      <c r="AV458" s="14" t="s">
        <v>88</v>
      </c>
      <c r="AW458" s="14" t="s">
        <v>37</v>
      </c>
      <c r="AX458" s="14" t="s">
        <v>78</v>
      </c>
      <c r="AY458" s="210" t="s">
        <v>193</v>
      </c>
    </row>
    <row r="459" spans="1:65" s="15" customFormat="1" ht="11.25">
      <c r="B459" s="211"/>
      <c r="C459" s="212"/>
      <c r="D459" s="191" t="s">
        <v>202</v>
      </c>
      <c r="E459" s="213" t="s">
        <v>19</v>
      </c>
      <c r="F459" s="214" t="s">
        <v>207</v>
      </c>
      <c r="G459" s="212"/>
      <c r="H459" s="215">
        <v>21</v>
      </c>
      <c r="I459" s="216"/>
      <c r="J459" s="212"/>
      <c r="K459" s="212"/>
      <c r="L459" s="217"/>
      <c r="M459" s="218"/>
      <c r="N459" s="219"/>
      <c r="O459" s="219"/>
      <c r="P459" s="219"/>
      <c r="Q459" s="219"/>
      <c r="R459" s="219"/>
      <c r="S459" s="219"/>
      <c r="T459" s="220"/>
      <c r="AT459" s="221" t="s">
        <v>202</v>
      </c>
      <c r="AU459" s="221" t="s">
        <v>88</v>
      </c>
      <c r="AV459" s="15" t="s">
        <v>200</v>
      </c>
      <c r="AW459" s="15" t="s">
        <v>37</v>
      </c>
      <c r="AX459" s="15" t="s">
        <v>86</v>
      </c>
      <c r="AY459" s="221" t="s">
        <v>193</v>
      </c>
    </row>
    <row r="460" spans="1:65" s="2" customFormat="1" ht="24.2" customHeight="1">
      <c r="A460" s="36"/>
      <c r="B460" s="37"/>
      <c r="C460" s="176" t="s">
        <v>532</v>
      </c>
      <c r="D460" s="176" t="s">
        <v>196</v>
      </c>
      <c r="E460" s="177" t="s">
        <v>533</v>
      </c>
      <c r="F460" s="178" t="s">
        <v>534</v>
      </c>
      <c r="G460" s="179" t="s">
        <v>97</v>
      </c>
      <c r="H460" s="180">
        <v>1530</v>
      </c>
      <c r="I460" s="181"/>
      <c r="J460" s="182">
        <f>ROUND(I460*H460,2)</f>
        <v>0</v>
      </c>
      <c r="K460" s="178" t="s">
        <v>212</v>
      </c>
      <c r="L460" s="41"/>
      <c r="M460" s="183" t="s">
        <v>19</v>
      </c>
      <c r="N460" s="184" t="s">
        <v>49</v>
      </c>
      <c r="O460" s="66"/>
      <c r="P460" s="185">
        <f>O460*H460</f>
        <v>0</v>
      </c>
      <c r="Q460" s="185">
        <v>0</v>
      </c>
      <c r="R460" s="185">
        <f>Q460*H460</f>
        <v>0</v>
      </c>
      <c r="S460" s="185">
        <v>0</v>
      </c>
      <c r="T460" s="186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7" t="s">
        <v>200</v>
      </c>
      <c r="AT460" s="187" t="s">
        <v>196</v>
      </c>
      <c r="AU460" s="187" t="s">
        <v>88</v>
      </c>
      <c r="AY460" s="19" t="s">
        <v>193</v>
      </c>
      <c r="BE460" s="188">
        <f>IF(N460="základní",J460,0)</f>
        <v>0</v>
      </c>
      <c r="BF460" s="188">
        <f>IF(N460="snížená",J460,0)</f>
        <v>0</v>
      </c>
      <c r="BG460" s="188">
        <f>IF(N460="zákl. přenesená",J460,0)</f>
        <v>0</v>
      </c>
      <c r="BH460" s="188">
        <f>IF(N460="sníž. přenesená",J460,0)</f>
        <v>0</v>
      </c>
      <c r="BI460" s="188">
        <f>IF(N460="nulová",J460,0)</f>
        <v>0</v>
      </c>
      <c r="BJ460" s="19" t="s">
        <v>86</v>
      </c>
      <c r="BK460" s="188">
        <f>ROUND(I460*H460,2)</f>
        <v>0</v>
      </c>
      <c r="BL460" s="19" t="s">
        <v>200</v>
      </c>
      <c r="BM460" s="187" t="s">
        <v>535</v>
      </c>
    </row>
    <row r="461" spans="1:65" s="2" customFormat="1" ht="11.25">
      <c r="A461" s="36"/>
      <c r="B461" s="37"/>
      <c r="C461" s="38"/>
      <c r="D461" s="222" t="s">
        <v>214</v>
      </c>
      <c r="E461" s="38"/>
      <c r="F461" s="223" t="s">
        <v>536</v>
      </c>
      <c r="G461" s="38"/>
      <c r="H461" s="38"/>
      <c r="I461" s="224"/>
      <c r="J461" s="38"/>
      <c r="K461" s="38"/>
      <c r="L461" s="41"/>
      <c r="M461" s="225"/>
      <c r="N461" s="226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214</v>
      </c>
      <c r="AU461" s="19" t="s">
        <v>88</v>
      </c>
    </row>
    <row r="462" spans="1:65" s="2" customFormat="1" ht="24.2" customHeight="1">
      <c r="A462" s="36"/>
      <c r="B462" s="37"/>
      <c r="C462" s="176" t="s">
        <v>537</v>
      </c>
      <c r="D462" s="176" t="s">
        <v>196</v>
      </c>
      <c r="E462" s="177" t="s">
        <v>538</v>
      </c>
      <c r="F462" s="178" t="s">
        <v>539</v>
      </c>
      <c r="G462" s="179" t="s">
        <v>97</v>
      </c>
      <c r="H462" s="180">
        <v>1124</v>
      </c>
      <c r="I462" s="181"/>
      <c r="J462" s="182">
        <f>ROUND(I462*H462,2)</f>
        <v>0</v>
      </c>
      <c r="K462" s="178" t="s">
        <v>212</v>
      </c>
      <c r="L462" s="41"/>
      <c r="M462" s="183" t="s">
        <v>19</v>
      </c>
      <c r="N462" s="184" t="s">
        <v>49</v>
      </c>
      <c r="O462" s="66"/>
      <c r="P462" s="185">
        <f>O462*H462</f>
        <v>0</v>
      </c>
      <c r="Q462" s="185">
        <v>0</v>
      </c>
      <c r="R462" s="185">
        <f>Q462*H462</f>
        <v>0</v>
      </c>
      <c r="S462" s="185">
        <v>0</v>
      </c>
      <c r="T462" s="186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7" t="s">
        <v>200</v>
      </c>
      <c r="AT462" s="187" t="s">
        <v>196</v>
      </c>
      <c r="AU462" s="187" t="s">
        <v>88</v>
      </c>
      <c r="AY462" s="19" t="s">
        <v>193</v>
      </c>
      <c r="BE462" s="188">
        <f>IF(N462="základní",J462,0)</f>
        <v>0</v>
      </c>
      <c r="BF462" s="188">
        <f>IF(N462="snížená",J462,0)</f>
        <v>0</v>
      </c>
      <c r="BG462" s="188">
        <f>IF(N462="zákl. přenesená",J462,0)</f>
        <v>0</v>
      </c>
      <c r="BH462" s="188">
        <f>IF(N462="sníž. přenesená",J462,0)</f>
        <v>0</v>
      </c>
      <c r="BI462" s="188">
        <f>IF(N462="nulová",J462,0)</f>
        <v>0</v>
      </c>
      <c r="BJ462" s="19" t="s">
        <v>86</v>
      </c>
      <c r="BK462" s="188">
        <f>ROUND(I462*H462,2)</f>
        <v>0</v>
      </c>
      <c r="BL462" s="19" t="s">
        <v>200</v>
      </c>
      <c r="BM462" s="187" t="s">
        <v>540</v>
      </c>
    </row>
    <row r="463" spans="1:65" s="2" customFormat="1" ht="11.25">
      <c r="A463" s="36"/>
      <c r="B463" s="37"/>
      <c r="C463" s="38"/>
      <c r="D463" s="222" t="s">
        <v>214</v>
      </c>
      <c r="E463" s="38"/>
      <c r="F463" s="223" t="s">
        <v>541</v>
      </c>
      <c r="G463" s="38"/>
      <c r="H463" s="38"/>
      <c r="I463" s="224"/>
      <c r="J463" s="38"/>
      <c r="K463" s="38"/>
      <c r="L463" s="41"/>
      <c r="M463" s="225"/>
      <c r="N463" s="226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214</v>
      </c>
      <c r="AU463" s="19" t="s">
        <v>88</v>
      </c>
    </row>
    <row r="464" spans="1:65" s="2" customFormat="1" ht="37.9" customHeight="1">
      <c r="A464" s="36"/>
      <c r="B464" s="37"/>
      <c r="C464" s="176" t="s">
        <v>542</v>
      </c>
      <c r="D464" s="176" t="s">
        <v>196</v>
      </c>
      <c r="E464" s="177" t="s">
        <v>543</v>
      </c>
      <c r="F464" s="178" t="s">
        <v>544</v>
      </c>
      <c r="G464" s="179" t="s">
        <v>442</v>
      </c>
      <c r="H464" s="180">
        <v>20</v>
      </c>
      <c r="I464" s="181"/>
      <c r="J464" s="182">
        <f>ROUND(I464*H464,2)</f>
        <v>0</v>
      </c>
      <c r="K464" s="178" t="s">
        <v>212</v>
      </c>
      <c r="L464" s="41"/>
      <c r="M464" s="183" t="s">
        <v>19</v>
      </c>
      <c r="N464" s="184" t="s">
        <v>49</v>
      </c>
      <c r="O464" s="66"/>
      <c r="P464" s="185">
        <f>O464*H464</f>
        <v>0</v>
      </c>
      <c r="Q464" s="185">
        <v>0</v>
      </c>
      <c r="R464" s="185">
        <f>Q464*H464</f>
        <v>0</v>
      </c>
      <c r="S464" s="185">
        <v>4.8000000000000001E-2</v>
      </c>
      <c r="T464" s="186">
        <f>S464*H464</f>
        <v>0.96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7" t="s">
        <v>200</v>
      </c>
      <c r="AT464" s="187" t="s">
        <v>196</v>
      </c>
      <c r="AU464" s="187" t="s">
        <v>88</v>
      </c>
      <c r="AY464" s="19" t="s">
        <v>193</v>
      </c>
      <c r="BE464" s="188">
        <f>IF(N464="základní",J464,0)</f>
        <v>0</v>
      </c>
      <c r="BF464" s="188">
        <f>IF(N464="snížená",J464,0)</f>
        <v>0</v>
      </c>
      <c r="BG464" s="188">
        <f>IF(N464="zákl. přenesená",J464,0)</f>
        <v>0</v>
      </c>
      <c r="BH464" s="188">
        <f>IF(N464="sníž. přenesená",J464,0)</f>
        <v>0</v>
      </c>
      <c r="BI464" s="188">
        <f>IF(N464="nulová",J464,0)</f>
        <v>0</v>
      </c>
      <c r="BJ464" s="19" t="s">
        <v>86</v>
      </c>
      <c r="BK464" s="188">
        <f>ROUND(I464*H464,2)</f>
        <v>0</v>
      </c>
      <c r="BL464" s="19" t="s">
        <v>200</v>
      </c>
      <c r="BM464" s="187" t="s">
        <v>545</v>
      </c>
    </row>
    <row r="465" spans="1:65" s="2" customFormat="1" ht="11.25">
      <c r="A465" s="36"/>
      <c r="B465" s="37"/>
      <c r="C465" s="38"/>
      <c r="D465" s="222" t="s">
        <v>214</v>
      </c>
      <c r="E465" s="38"/>
      <c r="F465" s="223" t="s">
        <v>546</v>
      </c>
      <c r="G465" s="38"/>
      <c r="H465" s="38"/>
      <c r="I465" s="224"/>
      <c r="J465" s="38"/>
      <c r="K465" s="38"/>
      <c r="L465" s="41"/>
      <c r="M465" s="225"/>
      <c r="N465" s="226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214</v>
      </c>
      <c r="AU465" s="19" t="s">
        <v>88</v>
      </c>
    </row>
    <row r="466" spans="1:65" s="13" customFormat="1" ht="11.25">
      <c r="B466" s="189"/>
      <c r="C466" s="190"/>
      <c r="D466" s="191" t="s">
        <v>202</v>
      </c>
      <c r="E466" s="192" t="s">
        <v>19</v>
      </c>
      <c r="F466" s="193" t="s">
        <v>203</v>
      </c>
      <c r="G466" s="190"/>
      <c r="H466" s="192" t="s">
        <v>19</v>
      </c>
      <c r="I466" s="194"/>
      <c r="J466" s="190"/>
      <c r="K466" s="190"/>
      <c r="L466" s="195"/>
      <c r="M466" s="196"/>
      <c r="N466" s="197"/>
      <c r="O466" s="197"/>
      <c r="P466" s="197"/>
      <c r="Q466" s="197"/>
      <c r="R466" s="197"/>
      <c r="S466" s="197"/>
      <c r="T466" s="198"/>
      <c r="AT466" s="199" t="s">
        <v>202</v>
      </c>
      <c r="AU466" s="199" t="s">
        <v>88</v>
      </c>
      <c r="AV466" s="13" t="s">
        <v>86</v>
      </c>
      <c r="AW466" s="13" t="s">
        <v>37</v>
      </c>
      <c r="AX466" s="13" t="s">
        <v>78</v>
      </c>
      <c r="AY466" s="199" t="s">
        <v>193</v>
      </c>
    </row>
    <row r="467" spans="1:65" s="13" customFormat="1" ht="11.25">
      <c r="B467" s="189"/>
      <c r="C467" s="190"/>
      <c r="D467" s="191" t="s">
        <v>202</v>
      </c>
      <c r="E467" s="192" t="s">
        <v>19</v>
      </c>
      <c r="F467" s="193" t="s">
        <v>547</v>
      </c>
      <c r="G467" s="190"/>
      <c r="H467" s="192" t="s">
        <v>19</v>
      </c>
      <c r="I467" s="194"/>
      <c r="J467" s="190"/>
      <c r="K467" s="190"/>
      <c r="L467" s="195"/>
      <c r="M467" s="196"/>
      <c r="N467" s="197"/>
      <c r="O467" s="197"/>
      <c r="P467" s="197"/>
      <c r="Q467" s="197"/>
      <c r="R467" s="197"/>
      <c r="S467" s="197"/>
      <c r="T467" s="198"/>
      <c r="AT467" s="199" t="s">
        <v>202</v>
      </c>
      <c r="AU467" s="199" t="s">
        <v>88</v>
      </c>
      <c r="AV467" s="13" t="s">
        <v>86</v>
      </c>
      <c r="AW467" s="13" t="s">
        <v>37</v>
      </c>
      <c r="AX467" s="13" t="s">
        <v>78</v>
      </c>
      <c r="AY467" s="199" t="s">
        <v>193</v>
      </c>
    </row>
    <row r="468" spans="1:65" s="13" customFormat="1" ht="11.25">
      <c r="B468" s="189"/>
      <c r="C468" s="190"/>
      <c r="D468" s="191" t="s">
        <v>202</v>
      </c>
      <c r="E468" s="192" t="s">
        <v>19</v>
      </c>
      <c r="F468" s="193" t="s">
        <v>548</v>
      </c>
      <c r="G468" s="190"/>
      <c r="H468" s="192" t="s">
        <v>19</v>
      </c>
      <c r="I468" s="194"/>
      <c r="J468" s="190"/>
      <c r="K468" s="190"/>
      <c r="L468" s="195"/>
      <c r="M468" s="196"/>
      <c r="N468" s="197"/>
      <c r="O468" s="197"/>
      <c r="P468" s="197"/>
      <c r="Q468" s="197"/>
      <c r="R468" s="197"/>
      <c r="S468" s="197"/>
      <c r="T468" s="198"/>
      <c r="AT468" s="199" t="s">
        <v>202</v>
      </c>
      <c r="AU468" s="199" t="s">
        <v>88</v>
      </c>
      <c r="AV468" s="13" t="s">
        <v>86</v>
      </c>
      <c r="AW468" s="13" t="s">
        <v>37</v>
      </c>
      <c r="AX468" s="13" t="s">
        <v>78</v>
      </c>
      <c r="AY468" s="199" t="s">
        <v>193</v>
      </c>
    </row>
    <row r="469" spans="1:65" s="14" customFormat="1" ht="11.25">
      <c r="B469" s="200"/>
      <c r="C469" s="201"/>
      <c r="D469" s="191" t="s">
        <v>202</v>
      </c>
      <c r="E469" s="202" t="s">
        <v>19</v>
      </c>
      <c r="F469" s="203" t="s">
        <v>549</v>
      </c>
      <c r="G469" s="201"/>
      <c r="H469" s="204">
        <v>20</v>
      </c>
      <c r="I469" s="205"/>
      <c r="J469" s="201"/>
      <c r="K469" s="201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202</v>
      </c>
      <c r="AU469" s="210" t="s">
        <v>88</v>
      </c>
      <c r="AV469" s="14" t="s">
        <v>88</v>
      </c>
      <c r="AW469" s="14" t="s">
        <v>37</v>
      </c>
      <c r="AX469" s="14" t="s">
        <v>78</v>
      </c>
      <c r="AY469" s="210" t="s">
        <v>193</v>
      </c>
    </row>
    <row r="470" spans="1:65" s="15" customFormat="1" ht="11.25">
      <c r="B470" s="211"/>
      <c r="C470" s="212"/>
      <c r="D470" s="191" t="s">
        <v>202</v>
      </c>
      <c r="E470" s="213" t="s">
        <v>19</v>
      </c>
      <c r="F470" s="214" t="s">
        <v>207</v>
      </c>
      <c r="G470" s="212"/>
      <c r="H470" s="215">
        <v>20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202</v>
      </c>
      <c r="AU470" s="221" t="s">
        <v>88</v>
      </c>
      <c r="AV470" s="15" t="s">
        <v>200</v>
      </c>
      <c r="AW470" s="15" t="s">
        <v>37</v>
      </c>
      <c r="AX470" s="15" t="s">
        <v>86</v>
      </c>
      <c r="AY470" s="221" t="s">
        <v>193</v>
      </c>
    </row>
    <row r="471" spans="1:65" s="2" customFormat="1" ht="37.9" customHeight="1">
      <c r="A471" s="36"/>
      <c r="B471" s="37"/>
      <c r="C471" s="176" t="s">
        <v>550</v>
      </c>
      <c r="D471" s="176" t="s">
        <v>196</v>
      </c>
      <c r="E471" s="177" t="s">
        <v>551</v>
      </c>
      <c r="F471" s="178" t="s">
        <v>552</v>
      </c>
      <c r="G471" s="179" t="s">
        <v>97</v>
      </c>
      <c r="H471" s="180">
        <v>10.199999999999999</v>
      </c>
      <c r="I471" s="181"/>
      <c r="J471" s="182">
        <f>ROUND(I471*H471,2)</f>
        <v>0</v>
      </c>
      <c r="K471" s="178" t="s">
        <v>212</v>
      </c>
      <c r="L471" s="41"/>
      <c r="M471" s="183" t="s">
        <v>19</v>
      </c>
      <c r="N471" s="184" t="s">
        <v>49</v>
      </c>
      <c r="O471" s="66"/>
      <c r="P471" s="185">
        <f>O471*H471</f>
        <v>0</v>
      </c>
      <c r="Q471" s="185">
        <v>0</v>
      </c>
      <c r="R471" s="185">
        <f>Q471*H471</f>
        <v>0</v>
      </c>
      <c r="S471" s="185">
        <v>4.4999999999999998E-2</v>
      </c>
      <c r="T471" s="186">
        <f>S471*H471</f>
        <v>0.45899999999999996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7" t="s">
        <v>200</v>
      </c>
      <c r="AT471" s="187" t="s">
        <v>196</v>
      </c>
      <c r="AU471" s="187" t="s">
        <v>88</v>
      </c>
      <c r="AY471" s="19" t="s">
        <v>193</v>
      </c>
      <c r="BE471" s="188">
        <f>IF(N471="základní",J471,0)</f>
        <v>0</v>
      </c>
      <c r="BF471" s="188">
        <f>IF(N471="snížená",J471,0)</f>
        <v>0</v>
      </c>
      <c r="BG471" s="188">
        <f>IF(N471="zákl. přenesená",J471,0)</f>
        <v>0</v>
      </c>
      <c r="BH471" s="188">
        <f>IF(N471="sníž. přenesená",J471,0)</f>
        <v>0</v>
      </c>
      <c r="BI471" s="188">
        <f>IF(N471="nulová",J471,0)</f>
        <v>0</v>
      </c>
      <c r="BJ471" s="19" t="s">
        <v>86</v>
      </c>
      <c r="BK471" s="188">
        <f>ROUND(I471*H471,2)</f>
        <v>0</v>
      </c>
      <c r="BL471" s="19" t="s">
        <v>200</v>
      </c>
      <c r="BM471" s="187" t="s">
        <v>553</v>
      </c>
    </row>
    <row r="472" spans="1:65" s="2" customFormat="1" ht="11.25">
      <c r="A472" s="36"/>
      <c r="B472" s="37"/>
      <c r="C472" s="38"/>
      <c r="D472" s="222" t="s">
        <v>214</v>
      </c>
      <c r="E472" s="38"/>
      <c r="F472" s="223" t="s">
        <v>554</v>
      </c>
      <c r="G472" s="38"/>
      <c r="H472" s="38"/>
      <c r="I472" s="224"/>
      <c r="J472" s="38"/>
      <c r="K472" s="38"/>
      <c r="L472" s="41"/>
      <c r="M472" s="225"/>
      <c r="N472" s="226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214</v>
      </c>
      <c r="AU472" s="19" t="s">
        <v>88</v>
      </c>
    </row>
    <row r="473" spans="1:65" s="13" customFormat="1" ht="11.25">
      <c r="B473" s="189"/>
      <c r="C473" s="190"/>
      <c r="D473" s="191" t="s">
        <v>202</v>
      </c>
      <c r="E473" s="192" t="s">
        <v>19</v>
      </c>
      <c r="F473" s="193" t="s">
        <v>203</v>
      </c>
      <c r="G473" s="190"/>
      <c r="H473" s="192" t="s">
        <v>19</v>
      </c>
      <c r="I473" s="194"/>
      <c r="J473" s="190"/>
      <c r="K473" s="190"/>
      <c r="L473" s="195"/>
      <c r="M473" s="196"/>
      <c r="N473" s="197"/>
      <c r="O473" s="197"/>
      <c r="P473" s="197"/>
      <c r="Q473" s="197"/>
      <c r="R473" s="197"/>
      <c r="S473" s="197"/>
      <c r="T473" s="198"/>
      <c r="AT473" s="199" t="s">
        <v>202</v>
      </c>
      <c r="AU473" s="199" t="s">
        <v>88</v>
      </c>
      <c r="AV473" s="13" t="s">
        <v>86</v>
      </c>
      <c r="AW473" s="13" t="s">
        <v>37</v>
      </c>
      <c r="AX473" s="13" t="s">
        <v>78</v>
      </c>
      <c r="AY473" s="199" t="s">
        <v>193</v>
      </c>
    </row>
    <row r="474" spans="1:65" s="13" customFormat="1" ht="11.25">
      <c r="B474" s="189"/>
      <c r="C474" s="190"/>
      <c r="D474" s="191" t="s">
        <v>202</v>
      </c>
      <c r="E474" s="192" t="s">
        <v>19</v>
      </c>
      <c r="F474" s="193" t="s">
        <v>337</v>
      </c>
      <c r="G474" s="190"/>
      <c r="H474" s="192" t="s">
        <v>19</v>
      </c>
      <c r="I474" s="194"/>
      <c r="J474" s="190"/>
      <c r="K474" s="190"/>
      <c r="L474" s="195"/>
      <c r="M474" s="196"/>
      <c r="N474" s="197"/>
      <c r="O474" s="197"/>
      <c r="P474" s="197"/>
      <c r="Q474" s="197"/>
      <c r="R474" s="197"/>
      <c r="S474" s="197"/>
      <c r="T474" s="198"/>
      <c r="AT474" s="199" t="s">
        <v>202</v>
      </c>
      <c r="AU474" s="199" t="s">
        <v>88</v>
      </c>
      <c r="AV474" s="13" t="s">
        <v>86</v>
      </c>
      <c r="AW474" s="13" t="s">
        <v>37</v>
      </c>
      <c r="AX474" s="13" t="s">
        <v>78</v>
      </c>
      <c r="AY474" s="199" t="s">
        <v>193</v>
      </c>
    </row>
    <row r="475" spans="1:65" s="13" customFormat="1" ht="11.25">
      <c r="B475" s="189"/>
      <c r="C475" s="190"/>
      <c r="D475" s="191" t="s">
        <v>202</v>
      </c>
      <c r="E475" s="192" t="s">
        <v>19</v>
      </c>
      <c r="F475" s="193" t="s">
        <v>338</v>
      </c>
      <c r="G475" s="190"/>
      <c r="H475" s="192" t="s">
        <v>19</v>
      </c>
      <c r="I475" s="194"/>
      <c r="J475" s="190"/>
      <c r="K475" s="190"/>
      <c r="L475" s="195"/>
      <c r="M475" s="196"/>
      <c r="N475" s="197"/>
      <c r="O475" s="197"/>
      <c r="P475" s="197"/>
      <c r="Q475" s="197"/>
      <c r="R475" s="197"/>
      <c r="S475" s="197"/>
      <c r="T475" s="198"/>
      <c r="AT475" s="199" t="s">
        <v>202</v>
      </c>
      <c r="AU475" s="199" t="s">
        <v>88</v>
      </c>
      <c r="AV475" s="13" t="s">
        <v>86</v>
      </c>
      <c r="AW475" s="13" t="s">
        <v>37</v>
      </c>
      <c r="AX475" s="13" t="s">
        <v>78</v>
      </c>
      <c r="AY475" s="199" t="s">
        <v>193</v>
      </c>
    </row>
    <row r="476" spans="1:65" s="14" customFormat="1" ht="11.25">
      <c r="B476" s="200"/>
      <c r="C476" s="201"/>
      <c r="D476" s="191" t="s">
        <v>202</v>
      </c>
      <c r="E476" s="202" t="s">
        <v>19</v>
      </c>
      <c r="F476" s="203" t="s">
        <v>343</v>
      </c>
      <c r="G476" s="201"/>
      <c r="H476" s="204">
        <v>10.199999999999999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202</v>
      </c>
      <c r="AU476" s="210" t="s">
        <v>88</v>
      </c>
      <c r="AV476" s="14" t="s">
        <v>88</v>
      </c>
      <c r="AW476" s="14" t="s">
        <v>37</v>
      </c>
      <c r="AX476" s="14" t="s">
        <v>78</v>
      </c>
      <c r="AY476" s="210" t="s">
        <v>193</v>
      </c>
    </row>
    <row r="477" spans="1:65" s="15" customFormat="1" ht="11.25">
      <c r="B477" s="211"/>
      <c r="C477" s="212"/>
      <c r="D477" s="191" t="s">
        <v>202</v>
      </c>
      <c r="E477" s="213" t="s">
        <v>19</v>
      </c>
      <c r="F477" s="214" t="s">
        <v>207</v>
      </c>
      <c r="G477" s="212"/>
      <c r="H477" s="215">
        <v>10.199999999999999</v>
      </c>
      <c r="I477" s="216"/>
      <c r="J477" s="212"/>
      <c r="K477" s="212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202</v>
      </c>
      <c r="AU477" s="221" t="s">
        <v>88</v>
      </c>
      <c r="AV477" s="15" t="s">
        <v>200</v>
      </c>
      <c r="AW477" s="15" t="s">
        <v>37</v>
      </c>
      <c r="AX477" s="15" t="s">
        <v>86</v>
      </c>
      <c r="AY477" s="221" t="s">
        <v>193</v>
      </c>
    </row>
    <row r="478" spans="1:65" s="2" customFormat="1" ht="24.2" customHeight="1">
      <c r="A478" s="36"/>
      <c r="B478" s="37"/>
      <c r="C478" s="176" t="s">
        <v>555</v>
      </c>
      <c r="D478" s="176" t="s">
        <v>196</v>
      </c>
      <c r="E478" s="177" t="s">
        <v>556</v>
      </c>
      <c r="F478" s="178" t="s">
        <v>557</v>
      </c>
      <c r="G478" s="179" t="s">
        <v>104</v>
      </c>
      <c r="H478" s="180">
        <v>4.08</v>
      </c>
      <c r="I478" s="181"/>
      <c r="J478" s="182">
        <f>ROUND(I478*H478,2)</f>
        <v>0</v>
      </c>
      <c r="K478" s="178" t="s">
        <v>212</v>
      </c>
      <c r="L478" s="41"/>
      <c r="M478" s="183" t="s">
        <v>19</v>
      </c>
      <c r="N478" s="184" t="s">
        <v>49</v>
      </c>
      <c r="O478" s="66"/>
      <c r="P478" s="185">
        <f>O478*H478</f>
        <v>0</v>
      </c>
      <c r="Q478" s="185">
        <v>0</v>
      </c>
      <c r="R478" s="185">
        <f>Q478*H478</f>
        <v>0</v>
      </c>
      <c r="S478" s="185">
        <v>1.4</v>
      </c>
      <c r="T478" s="186">
        <f>S478*H478</f>
        <v>5.7119999999999997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87" t="s">
        <v>200</v>
      </c>
      <c r="AT478" s="187" t="s">
        <v>196</v>
      </c>
      <c r="AU478" s="187" t="s">
        <v>88</v>
      </c>
      <c r="AY478" s="19" t="s">
        <v>193</v>
      </c>
      <c r="BE478" s="188">
        <f>IF(N478="základní",J478,0)</f>
        <v>0</v>
      </c>
      <c r="BF478" s="188">
        <f>IF(N478="snížená",J478,0)</f>
        <v>0</v>
      </c>
      <c r="BG478" s="188">
        <f>IF(N478="zákl. přenesená",J478,0)</f>
        <v>0</v>
      </c>
      <c r="BH478" s="188">
        <f>IF(N478="sníž. přenesená",J478,0)</f>
        <v>0</v>
      </c>
      <c r="BI478" s="188">
        <f>IF(N478="nulová",J478,0)</f>
        <v>0</v>
      </c>
      <c r="BJ478" s="19" t="s">
        <v>86</v>
      </c>
      <c r="BK478" s="188">
        <f>ROUND(I478*H478,2)</f>
        <v>0</v>
      </c>
      <c r="BL478" s="19" t="s">
        <v>200</v>
      </c>
      <c r="BM478" s="187" t="s">
        <v>558</v>
      </c>
    </row>
    <row r="479" spans="1:65" s="2" customFormat="1" ht="11.25">
      <c r="A479" s="36"/>
      <c r="B479" s="37"/>
      <c r="C479" s="38"/>
      <c r="D479" s="222" t="s">
        <v>214</v>
      </c>
      <c r="E479" s="38"/>
      <c r="F479" s="223" t="s">
        <v>559</v>
      </c>
      <c r="G479" s="38"/>
      <c r="H479" s="38"/>
      <c r="I479" s="224"/>
      <c r="J479" s="38"/>
      <c r="K479" s="38"/>
      <c r="L479" s="41"/>
      <c r="M479" s="225"/>
      <c r="N479" s="226"/>
      <c r="O479" s="66"/>
      <c r="P479" s="66"/>
      <c r="Q479" s="66"/>
      <c r="R479" s="66"/>
      <c r="S479" s="66"/>
      <c r="T479" s="67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214</v>
      </c>
      <c r="AU479" s="19" t="s">
        <v>88</v>
      </c>
    </row>
    <row r="480" spans="1:65" s="13" customFormat="1" ht="11.25">
      <c r="B480" s="189"/>
      <c r="C480" s="190"/>
      <c r="D480" s="191" t="s">
        <v>202</v>
      </c>
      <c r="E480" s="192" t="s">
        <v>19</v>
      </c>
      <c r="F480" s="193" t="s">
        <v>203</v>
      </c>
      <c r="G480" s="190"/>
      <c r="H480" s="192" t="s">
        <v>19</v>
      </c>
      <c r="I480" s="194"/>
      <c r="J480" s="190"/>
      <c r="K480" s="190"/>
      <c r="L480" s="195"/>
      <c r="M480" s="196"/>
      <c r="N480" s="197"/>
      <c r="O480" s="197"/>
      <c r="P480" s="197"/>
      <c r="Q480" s="197"/>
      <c r="R480" s="197"/>
      <c r="S480" s="197"/>
      <c r="T480" s="198"/>
      <c r="AT480" s="199" t="s">
        <v>202</v>
      </c>
      <c r="AU480" s="199" t="s">
        <v>88</v>
      </c>
      <c r="AV480" s="13" t="s">
        <v>86</v>
      </c>
      <c r="AW480" s="13" t="s">
        <v>37</v>
      </c>
      <c r="AX480" s="13" t="s">
        <v>78</v>
      </c>
      <c r="AY480" s="199" t="s">
        <v>193</v>
      </c>
    </row>
    <row r="481" spans="1:65" s="13" customFormat="1" ht="11.25">
      <c r="B481" s="189"/>
      <c r="C481" s="190"/>
      <c r="D481" s="191" t="s">
        <v>202</v>
      </c>
      <c r="E481" s="192" t="s">
        <v>19</v>
      </c>
      <c r="F481" s="193" t="s">
        <v>337</v>
      </c>
      <c r="G481" s="190"/>
      <c r="H481" s="192" t="s">
        <v>19</v>
      </c>
      <c r="I481" s="194"/>
      <c r="J481" s="190"/>
      <c r="K481" s="190"/>
      <c r="L481" s="195"/>
      <c r="M481" s="196"/>
      <c r="N481" s="197"/>
      <c r="O481" s="197"/>
      <c r="P481" s="197"/>
      <c r="Q481" s="197"/>
      <c r="R481" s="197"/>
      <c r="S481" s="197"/>
      <c r="T481" s="198"/>
      <c r="AT481" s="199" t="s">
        <v>202</v>
      </c>
      <c r="AU481" s="199" t="s">
        <v>88</v>
      </c>
      <c r="AV481" s="13" t="s">
        <v>86</v>
      </c>
      <c r="AW481" s="13" t="s">
        <v>37</v>
      </c>
      <c r="AX481" s="13" t="s">
        <v>78</v>
      </c>
      <c r="AY481" s="199" t="s">
        <v>193</v>
      </c>
    </row>
    <row r="482" spans="1:65" s="13" customFormat="1" ht="11.25">
      <c r="B482" s="189"/>
      <c r="C482" s="190"/>
      <c r="D482" s="191" t="s">
        <v>202</v>
      </c>
      <c r="E482" s="192" t="s">
        <v>19</v>
      </c>
      <c r="F482" s="193" t="s">
        <v>338</v>
      </c>
      <c r="G482" s="190"/>
      <c r="H482" s="192" t="s">
        <v>19</v>
      </c>
      <c r="I482" s="194"/>
      <c r="J482" s="190"/>
      <c r="K482" s="190"/>
      <c r="L482" s="195"/>
      <c r="M482" s="196"/>
      <c r="N482" s="197"/>
      <c r="O482" s="197"/>
      <c r="P482" s="197"/>
      <c r="Q482" s="197"/>
      <c r="R482" s="197"/>
      <c r="S482" s="197"/>
      <c r="T482" s="198"/>
      <c r="AT482" s="199" t="s">
        <v>202</v>
      </c>
      <c r="AU482" s="199" t="s">
        <v>88</v>
      </c>
      <c r="AV482" s="13" t="s">
        <v>86</v>
      </c>
      <c r="AW482" s="13" t="s">
        <v>37</v>
      </c>
      <c r="AX482" s="13" t="s">
        <v>78</v>
      </c>
      <c r="AY482" s="199" t="s">
        <v>193</v>
      </c>
    </row>
    <row r="483" spans="1:65" s="14" customFormat="1" ht="11.25">
      <c r="B483" s="200"/>
      <c r="C483" s="201"/>
      <c r="D483" s="191" t="s">
        <v>202</v>
      </c>
      <c r="E483" s="202" t="s">
        <v>19</v>
      </c>
      <c r="F483" s="203" t="s">
        <v>339</v>
      </c>
      <c r="G483" s="201"/>
      <c r="H483" s="204">
        <v>4.08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202</v>
      </c>
      <c r="AU483" s="210" t="s">
        <v>88</v>
      </c>
      <c r="AV483" s="14" t="s">
        <v>88</v>
      </c>
      <c r="AW483" s="14" t="s">
        <v>37</v>
      </c>
      <c r="AX483" s="14" t="s">
        <v>78</v>
      </c>
      <c r="AY483" s="210" t="s">
        <v>193</v>
      </c>
    </row>
    <row r="484" spans="1:65" s="15" customFormat="1" ht="11.25">
      <c r="B484" s="211"/>
      <c r="C484" s="212"/>
      <c r="D484" s="191" t="s">
        <v>202</v>
      </c>
      <c r="E484" s="213" t="s">
        <v>19</v>
      </c>
      <c r="F484" s="214" t="s">
        <v>207</v>
      </c>
      <c r="G484" s="212"/>
      <c r="H484" s="215">
        <v>4.08</v>
      </c>
      <c r="I484" s="216"/>
      <c r="J484" s="212"/>
      <c r="K484" s="212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202</v>
      </c>
      <c r="AU484" s="221" t="s">
        <v>88</v>
      </c>
      <c r="AV484" s="15" t="s">
        <v>200</v>
      </c>
      <c r="AW484" s="15" t="s">
        <v>37</v>
      </c>
      <c r="AX484" s="15" t="s">
        <v>86</v>
      </c>
      <c r="AY484" s="221" t="s">
        <v>193</v>
      </c>
    </row>
    <row r="485" spans="1:65" s="2" customFormat="1" ht="16.5" customHeight="1">
      <c r="A485" s="36"/>
      <c r="B485" s="37"/>
      <c r="C485" s="176" t="s">
        <v>560</v>
      </c>
      <c r="D485" s="176" t="s">
        <v>196</v>
      </c>
      <c r="E485" s="177" t="s">
        <v>561</v>
      </c>
      <c r="F485" s="178" t="s">
        <v>562</v>
      </c>
      <c r="G485" s="179" t="s">
        <v>442</v>
      </c>
      <c r="H485" s="180">
        <v>3</v>
      </c>
      <c r="I485" s="181"/>
      <c r="J485" s="182">
        <f>ROUND(I485*H485,2)</f>
        <v>0</v>
      </c>
      <c r="K485" s="178" t="s">
        <v>19</v>
      </c>
      <c r="L485" s="41"/>
      <c r="M485" s="183" t="s">
        <v>19</v>
      </c>
      <c r="N485" s="184" t="s">
        <v>49</v>
      </c>
      <c r="O485" s="66"/>
      <c r="P485" s="185">
        <f>O485*H485</f>
        <v>0</v>
      </c>
      <c r="Q485" s="185">
        <v>0</v>
      </c>
      <c r="R485" s="185">
        <f>Q485*H485</f>
        <v>0</v>
      </c>
      <c r="S485" s="185">
        <v>2E-3</v>
      </c>
      <c r="T485" s="186">
        <f>S485*H485</f>
        <v>6.0000000000000001E-3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7" t="s">
        <v>200</v>
      </c>
      <c r="AT485" s="187" t="s">
        <v>196</v>
      </c>
      <c r="AU485" s="187" t="s">
        <v>88</v>
      </c>
      <c r="AY485" s="19" t="s">
        <v>193</v>
      </c>
      <c r="BE485" s="188">
        <f>IF(N485="základní",J485,0)</f>
        <v>0</v>
      </c>
      <c r="BF485" s="188">
        <f>IF(N485="snížená",J485,0)</f>
        <v>0</v>
      </c>
      <c r="BG485" s="188">
        <f>IF(N485="zákl. přenesená",J485,0)</f>
        <v>0</v>
      </c>
      <c r="BH485" s="188">
        <f>IF(N485="sníž. přenesená",J485,0)</f>
        <v>0</v>
      </c>
      <c r="BI485" s="188">
        <f>IF(N485="nulová",J485,0)</f>
        <v>0</v>
      </c>
      <c r="BJ485" s="19" t="s">
        <v>86</v>
      </c>
      <c r="BK485" s="188">
        <f>ROUND(I485*H485,2)</f>
        <v>0</v>
      </c>
      <c r="BL485" s="19" t="s">
        <v>200</v>
      </c>
      <c r="BM485" s="187" t="s">
        <v>563</v>
      </c>
    </row>
    <row r="486" spans="1:65" s="13" customFormat="1" ht="11.25">
      <c r="B486" s="189"/>
      <c r="C486" s="190"/>
      <c r="D486" s="191" t="s">
        <v>202</v>
      </c>
      <c r="E486" s="192" t="s">
        <v>19</v>
      </c>
      <c r="F486" s="193" t="s">
        <v>203</v>
      </c>
      <c r="G486" s="190"/>
      <c r="H486" s="192" t="s">
        <v>19</v>
      </c>
      <c r="I486" s="194"/>
      <c r="J486" s="190"/>
      <c r="K486" s="190"/>
      <c r="L486" s="195"/>
      <c r="M486" s="196"/>
      <c r="N486" s="197"/>
      <c r="O486" s="197"/>
      <c r="P486" s="197"/>
      <c r="Q486" s="197"/>
      <c r="R486" s="197"/>
      <c r="S486" s="197"/>
      <c r="T486" s="198"/>
      <c r="AT486" s="199" t="s">
        <v>202</v>
      </c>
      <c r="AU486" s="199" t="s">
        <v>88</v>
      </c>
      <c r="AV486" s="13" t="s">
        <v>86</v>
      </c>
      <c r="AW486" s="13" t="s">
        <v>37</v>
      </c>
      <c r="AX486" s="13" t="s">
        <v>78</v>
      </c>
      <c r="AY486" s="199" t="s">
        <v>193</v>
      </c>
    </row>
    <row r="487" spans="1:65" s="13" customFormat="1" ht="11.25">
      <c r="B487" s="189"/>
      <c r="C487" s="190"/>
      <c r="D487" s="191" t="s">
        <v>202</v>
      </c>
      <c r="E487" s="192" t="s">
        <v>19</v>
      </c>
      <c r="F487" s="193" t="s">
        <v>337</v>
      </c>
      <c r="G487" s="190"/>
      <c r="H487" s="192" t="s">
        <v>19</v>
      </c>
      <c r="I487" s="194"/>
      <c r="J487" s="190"/>
      <c r="K487" s="190"/>
      <c r="L487" s="195"/>
      <c r="M487" s="196"/>
      <c r="N487" s="197"/>
      <c r="O487" s="197"/>
      <c r="P487" s="197"/>
      <c r="Q487" s="197"/>
      <c r="R487" s="197"/>
      <c r="S487" s="197"/>
      <c r="T487" s="198"/>
      <c r="AT487" s="199" t="s">
        <v>202</v>
      </c>
      <c r="AU487" s="199" t="s">
        <v>88</v>
      </c>
      <c r="AV487" s="13" t="s">
        <v>86</v>
      </c>
      <c r="AW487" s="13" t="s">
        <v>37</v>
      </c>
      <c r="AX487" s="13" t="s">
        <v>78</v>
      </c>
      <c r="AY487" s="199" t="s">
        <v>193</v>
      </c>
    </row>
    <row r="488" spans="1:65" s="13" customFormat="1" ht="11.25">
      <c r="B488" s="189"/>
      <c r="C488" s="190"/>
      <c r="D488" s="191" t="s">
        <v>202</v>
      </c>
      <c r="E488" s="192" t="s">
        <v>19</v>
      </c>
      <c r="F488" s="193" t="s">
        <v>205</v>
      </c>
      <c r="G488" s="190"/>
      <c r="H488" s="192" t="s">
        <v>19</v>
      </c>
      <c r="I488" s="194"/>
      <c r="J488" s="190"/>
      <c r="K488" s="190"/>
      <c r="L488" s="195"/>
      <c r="M488" s="196"/>
      <c r="N488" s="197"/>
      <c r="O488" s="197"/>
      <c r="P488" s="197"/>
      <c r="Q488" s="197"/>
      <c r="R488" s="197"/>
      <c r="S488" s="197"/>
      <c r="T488" s="198"/>
      <c r="AT488" s="199" t="s">
        <v>202</v>
      </c>
      <c r="AU488" s="199" t="s">
        <v>88</v>
      </c>
      <c r="AV488" s="13" t="s">
        <v>86</v>
      </c>
      <c r="AW488" s="13" t="s">
        <v>37</v>
      </c>
      <c r="AX488" s="13" t="s">
        <v>78</v>
      </c>
      <c r="AY488" s="199" t="s">
        <v>193</v>
      </c>
    </row>
    <row r="489" spans="1:65" s="14" customFormat="1" ht="11.25">
      <c r="B489" s="200"/>
      <c r="C489" s="201"/>
      <c r="D489" s="191" t="s">
        <v>202</v>
      </c>
      <c r="E489" s="202" t="s">
        <v>19</v>
      </c>
      <c r="F489" s="203" t="s">
        <v>564</v>
      </c>
      <c r="G489" s="201"/>
      <c r="H489" s="204">
        <v>3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202</v>
      </c>
      <c r="AU489" s="210" t="s">
        <v>88</v>
      </c>
      <c r="AV489" s="14" t="s">
        <v>88</v>
      </c>
      <c r="AW489" s="14" t="s">
        <v>37</v>
      </c>
      <c r="AX489" s="14" t="s">
        <v>78</v>
      </c>
      <c r="AY489" s="210" t="s">
        <v>193</v>
      </c>
    </row>
    <row r="490" spans="1:65" s="15" customFormat="1" ht="11.25">
      <c r="B490" s="211"/>
      <c r="C490" s="212"/>
      <c r="D490" s="191" t="s">
        <v>202</v>
      </c>
      <c r="E490" s="213" t="s">
        <v>19</v>
      </c>
      <c r="F490" s="214" t="s">
        <v>207</v>
      </c>
      <c r="G490" s="212"/>
      <c r="H490" s="215">
        <v>3</v>
      </c>
      <c r="I490" s="216"/>
      <c r="J490" s="212"/>
      <c r="K490" s="212"/>
      <c r="L490" s="217"/>
      <c r="M490" s="218"/>
      <c r="N490" s="219"/>
      <c r="O490" s="219"/>
      <c r="P490" s="219"/>
      <c r="Q490" s="219"/>
      <c r="R490" s="219"/>
      <c r="S490" s="219"/>
      <c r="T490" s="220"/>
      <c r="AT490" s="221" t="s">
        <v>202</v>
      </c>
      <c r="AU490" s="221" t="s">
        <v>88</v>
      </c>
      <c r="AV490" s="15" t="s">
        <v>200</v>
      </c>
      <c r="AW490" s="15" t="s">
        <v>37</v>
      </c>
      <c r="AX490" s="15" t="s">
        <v>86</v>
      </c>
      <c r="AY490" s="221" t="s">
        <v>193</v>
      </c>
    </row>
    <row r="491" spans="1:65" s="2" customFormat="1" ht="24.2" customHeight="1">
      <c r="A491" s="36"/>
      <c r="B491" s="37"/>
      <c r="C491" s="176" t="s">
        <v>565</v>
      </c>
      <c r="D491" s="176" t="s">
        <v>196</v>
      </c>
      <c r="E491" s="177" t="s">
        <v>566</v>
      </c>
      <c r="F491" s="178" t="s">
        <v>567</v>
      </c>
      <c r="G491" s="179" t="s">
        <v>425</v>
      </c>
      <c r="H491" s="180">
        <v>30</v>
      </c>
      <c r="I491" s="181"/>
      <c r="J491" s="182">
        <f>ROUND(I491*H491,2)</f>
        <v>0</v>
      </c>
      <c r="K491" s="178" t="s">
        <v>19</v>
      </c>
      <c r="L491" s="41"/>
      <c r="M491" s="183" t="s">
        <v>19</v>
      </c>
      <c r="N491" s="184" t="s">
        <v>49</v>
      </c>
      <c r="O491" s="66"/>
      <c r="P491" s="185">
        <f>O491*H491</f>
        <v>0</v>
      </c>
      <c r="Q491" s="185">
        <v>2.3619999999999999E-2</v>
      </c>
      <c r="R491" s="185">
        <f>Q491*H491</f>
        <v>0.70860000000000001</v>
      </c>
      <c r="S491" s="185">
        <v>0</v>
      </c>
      <c r="T491" s="186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7" t="s">
        <v>200</v>
      </c>
      <c r="AT491" s="187" t="s">
        <v>196</v>
      </c>
      <c r="AU491" s="187" t="s">
        <v>88</v>
      </c>
      <c r="AY491" s="19" t="s">
        <v>193</v>
      </c>
      <c r="BE491" s="188">
        <f>IF(N491="základní",J491,0)</f>
        <v>0</v>
      </c>
      <c r="BF491" s="188">
        <f>IF(N491="snížená",J491,0)</f>
        <v>0</v>
      </c>
      <c r="BG491" s="188">
        <f>IF(N491="zákl. přenesená",J491,0)</f>
        <v>0</v>
      </c>
      <c r="BH491" s="188">
        <f>IF(N491="sníž. přenesená",J491,0)</f>
        <v>0</v>
      </c>
      <c r="BI491" s="188">
        <f>IF(N491="nulová",J491,0)</f>
        <v>0</v>
      </c>
      <c r="BJ491" s="19" t="s">
        <v>86</v>
      </c>
      <c r="BK491" s="188">
        <f>ROUND(I491*H491,2)</f>
        <v>0</v>
      </c>
      <c r="BL491" s="19" t="s">
        <v>200</v>
      </c>
      <c r="BM491" s="187" t="s">
        <v>568</v>
      </c>
    </row>
    <row r="492" spans="1:65" s="13" customFormat="1" ht="11.25">
      <c r="B492" s="189"/>
      <c r="C492" s="190"/>
      <c r="D492" s="191" t="s">
        <v>202</v>
      </c>
      <c r="E492" s="192" t="s">
        <v>19</v>
      </c>
      <c r="F492" s="193" t="s">
        <v>569</v>
      </c>
      <c r="G492" s="190"/>
      <c r="H492" s="192" t="s">
        <v>19</v>
      </c>
      <c r="I492" s="194"/>
      <c r="J492" s="190"/>
      <c r="K492" s="190"/>
      <c r="L492" s="195"/>
      <c r="M492" s="196"/>
      <c r="N492" s="197"/>
      <c r="O492" s="197"/>
      <c r="P492" s="197"/>
      <c r="Q492" s="197"/>
      <c r="R492" s="197"/>
      <c r="S492" s="197"/>
      <c r="T492" s="198"/>
      <c r="AT492" s="199" t="s">
        <v>202</v>
      </c>
      <c r="AU492" s="199" t="s">
        <v>88</v>
      </c>
      <c r="AV492" s="13" t="s">
        <v>86</v>
      </c>
      <c r="AW492" s="13" t="s">
        <v>37</v>
      </c>
      <c r="AX492" s="13" t="s">
        <v>78</v>
      </c>
      <c r="AY492" s="199" t="s">
        <v>193</v>
      </c>
    </row>
    <row r="493" spans="1:65" s="14" customFormat="1" ht="11.25">
      <c r="B493" s="200"/>
      <c r="C493" s="201"/>
      <c r="D493" s="191" t="s">
        <v>202</v>
      </c>
      <c r="E493" s="202" t="s">
        <v>19</v>
      </c>
      <c r="F493" s="203" t="s">
        <v>407</v>
      </c>
      <c r="G493" s="201"/>
      <c r="H493" s="204">
        <v>30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202</v>
      </c>
      <c r="AU493" s="210" t="s">
        <v>88</v>
      </c>
      <c r="AV493" s="14" t="s">
        <v>88</v>
      </c>
      <c r="AW493" s="14" t="s">
        <v>37</v>
      </c>
      <c r="AX493" s="14" t="s">
        <v>78</v>
      </c>
      <c r="AY493" s="210" t="s">
        <v>193</v>
      </c>
    </row>
    <row r="494" spans="1:65" s="15" customFormat="1" ht="11.25">
      <c r="B494" s="211"/>
      <c r="C494" s="212"/>
      <c r="D494" s="191" t="s">
        <v>202</v>
      </c>
      <c r="E494" s="213" t="s">
        <v>19</v>
      </c>
      <c r="F494" s="214" t="s">
        <v>207</v>
      </c>
      <c r="G494" s="212"/>
      <c r="H494" s="215">
        <v>30</v>
      </c>
      <c r="I494" s="216"/>
      <c r="J494" s="212"/>
      <c r="K494" s="212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202</v>
      </c>
      <c r="AU494" s="221" t="s">
        <v>88</v>
      </c>
      <c r="AV494" s="15" t="s">
        <v>200</v>
      </c>
      <c r="AW494" s="15" t="s">
        <v>37</v>
      </c>
      <c r="AX494" s="15" t="s">
        <v>86</v>
      </c>
      <c r="AY494" s="221" t="s">
        <v>193</v>
      </c>
    </row>
    <row r="495" spans="1:65" s="2" customFormat="1" ht="44.25" customHeight="1">
      <c r="A495" s="36"/>
      <c r="B495" s="37"/>
      <c r="C495" s="176" t="s">
        <v>570</v>
      </c>
      <c r="D495" s="176" t="s">
        <v>196</v>
      </c>
      <c r="E495" s="177" t="s">
        <v>571</v>
      </c>
      <c r="F495" s="178" t="s">
        <v>572</v>
      </c>
      <c r="G495" s="179" t="s">
        <v>97</v>
      </c>
      <c r="H495" s="180">
        <v>76.555000000000007</v>
      </c>
      <c r="I495" s="181"/>
      <c r="J495" s="182">
        <f>ROUND(I495*H495,2)</f>
        <v>0</v>
      </c>
      <c r="K495" s="178" t="s">
        <v>212</v>
      </c>
      <c r="L495" s="41"/>
      <c r="M495" s="183" t="s">
        <v>19</v>
      </c>
      <c r="N495" s="184" t="s">
        <v>49</v>
      </c>
      <c r="O495" s="66"/>
      <c r="P495" s="185">
        <f>O495*H495</f>
        <v>0</v>
      </c>
      <c r="Q495" s="185">
        <v>0</v>
      </c>
      <c r="R495" s="185">
        <f>Q495*H495</f>
        <v>0</v>
      </c>
      <c r="S495" s="185">
        <v>5.8999999999999997E-2</v>
      </c>
      <c r="T495" s="186">
        <f>S495*H495</f>
        <v>4.5167450000000002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7" t="s">
        <v>200</v>
      </c>
      <c r="AT495" s="187" t="s">
        <v>196</v>
      </c>
      <c r="AU495" s="187" t="s">
        <v>88</v>
      </c>
      <c r="AY495" s="19" t="s">
        <v>193</v>
      </c>
      <c r="BE495" s="188">
        <f>IF(N495="základní",J495,0)</f>
        <v>0</v>
      </c>
      <c r="BF495" s="188">
        <f>IF(N495="snížená",J495,0)</f>
        <v>0</v>
      </c>
      <c r="BG495" s="188">
        <f>IF(N495="zákl. přenesená",J495,0)</f>
        <v>0</v>
      </c>
      <c r="BH495" s="188">
        <f>IF(N495="sníž. přenesená",J495,0)</f>
        <v>0</v>
      </c>
      <c r="BI495" s="188">
        <f>IF(N495="nulová",J495,0)</f>
        <v>0</v>
      </c>
      <c r="BJ495" s="19" t="s">
        <v>86</v>
      </c>
      <c r="BK495" s="188">
        <f>ROUND(I495*H495,2)</f>
        <v>0</v>
      </c>
      <c r="BL495" s="19" t="s">
        <v>200</v>
      </c>
      <c r="BM495" s="187" t="s">
        <v>573</v>
      </c>
    </row>
    <row r="496" spans="1:65" s="2" customFormat="1" ht="11.25">
      <c r="A496" s="36"/>
      <c r="B496" s="37"/>
      <c r="C496" s="38"/>
      <c r="D496" s="222" t="s">
        <v>214</v>
      </c>
      <c r="E496" s="38"/>
      <c r="F496" s="223" t="s">
        <v>574</v>
      </c>
      <c r="G496" s="38"/>
      <c r="H496" s="38"/>
      <c r="I496" s="224"/>
      <c r="J496" s="38"/>
      <c r="K496" s="38"/>
      <c r="L496" s="41"/>
      <c r="M496" s="225"/>
      <c r="N496" s="226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214</v>
      </c>
      <c r="AU496" s="19" t="s">
        <v>88</v>
      </c>
    </row>
    <row r="497" spans="2:51" s="13" customFormat="1" ht="11.25">
      <c r="B497" s="189"/>
      <c r="C497" s="190"/>
      <c r="D497" s="191" t="s">
        <v>202</v>
      </c>
      <c r="E497" s="192" t="s">
        <v>19</v>
      </c>
      <c r="F497" s="193" t="s">
        <v>203</v>
      </c>
      <c r="G497" s="190"/>
      <c r="H497" s="192" t="s">
        <v>19</v>
      </c>
      <c r="I497" s="194"/>
      <c r="J497" s="190"/>
      <c r="K497" s="190"/>
      <c r="L497" s="195"/>
      <c r="M497" s="196"/>
      <c r="N497" s="197"/>
      <c r="O497" s="197"/>
      <c r="P497" s="197"/>
      <c r="Q497" s="197"/>
      <c r="R497" s="197"/>
      <c r="S497" s="197"/>
      <c r="T497" s="198"/>
      <c r="AT497" s="199" t="s">
        <v>202</v>
      </c>
      <c r="AU497" s="199" t="s">
        <v>88</v>
      </c>
      <c r="AV497" s="13" t="s">
        <v>86</v>
      </c>
      <c r="AW497" s="13" t="s">
        <v>37</v>
      </c>
      <c r="AX497" s="13" t="s">
        <v>78</v>
      </c>
      <c r="AY497" s="199" t="s">
        <v>193</v>
      </c>
    </row>
    <row r="498" spans="2:51" s="13" customFormat="1" ht="11.25">
      <c r="B498" s="189"/>
      <c r="C498" s="190"/>
      <c r="D498" s="191" t="s">
        <v>202</v>
      </c>
      <c r="E498" s="192" t="s">
        <v>19</v>
      </c>
      <c r="F498" s="193" t="s">
        <v>204</v>
      </c>
      <c r="G498" s="190"/>
      <c r="H498" s="192" t="s">
        <v>19</v>
      </c>
      <c r="I498" s="194"/>
      <c r="J498" s="190"/>
      <c r="K498" s="190"/>
      <c r="L498" s="195"/>
      <c r="M498" s="196"/>
      <c r="N498" s="197"/>
      <c r="O498" s="197"/>
      <c r="P498" s="197"/>
      <c r="Q498" s="197"/>
      <c r="R498" s="197"/>
      <c r="S498" s="197"/>
      <c r="T498" s="198"/>
      <c r="AT498" s="199" t="s">
        <v>202</v>
      </c>
      <c r="AU498" s="199" t="s">
        <v>88</v>
      </c>
      <c r="AV498" s="13" t="s">
        <v>86</v>
      </c>
      <c r="AW498" s="13" t="s">
        <v>37</v>
      </c>
      <c r="AX498" s="13" t="s">
        <v>78</v>
      </c>
      <c r="AY498" s="199" t="s">
        <v>193</v>
      </c>
    </row>
    <row r="499" spans="2:51" s="13" customFormat="1" ht="11.25">
      <c r="B499" s="189"/>
      <c r="C499" s="190"/>
      <c r="D499" s="191" t="s">
        <v>202</v>
      </c>
      <c r="E499" s="192" t="s">
        <v>19</v>
      </c>
      <c r="F499" s="193" t="s">
        <v>274</v>
      </c>
      <c r="G499" s="190"/>
      <c r="H499" s="192" t="s">
        <v>19</v>
      </c>
      <c r="I499" s="194"/>
      <c r="J499" s="190"/>
      <c r="K499" s="190"/>
      <c r="L499" s="195"/>
      <c r="M499" s="196"/>
      <c r="N499" s="197"/>
      <c r="O499" s="197"/>
      <c r="P499" s="197"/>
      <c r="Q499" s="197"/>
      <c r="R499" s="197"/>
      <c r="S499" s="197"/>
      <c r="T499" s="198"/>
      <c r="AT499" s="199" t="s">
        <v>202</v>
      </c>
      <c r="AU499" s="199" t="s">
        <v>88</v>
      </c>
      <c r="AV499" s="13" t="s">
        <v>86</v>
      </c>
      <c r="AW499" s="13" t="s">
        <v>37</v>
      </c>
      <c r="AX499" s="13" t="s">
        <v>78</v>
      </c>
      <c r="AY499" s="199" t="s">
        <v>193</v>
      </c>
    </row>
    <row r="500" spans="2:51" s="13" customFormat="1" ht="11.25">
      <c r="B500" s="189"/>
      <c r="C500" s="190"/>
      <c r="D500" s="191" t="s">
        <v>202</v>
      </c>
      <c r="E500" s="192" t="s">
        <v>19</v>
      </c>
      <c r="F500" s="193" t="s">
        <v>275</v>
      </c>
      <c r="G500" s="190"/>
      <c r="H500" s="192" t="s">
        <v>19</v>
      </c>
      <c r="I500" s="194"/>
      <c r="J500" s="190"/>
      <c r="K500" s="190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202</v>
      </c>
      <c r="AU500" s="199" t="s">
        <v>88</v>
      </c>
      <c r="AV500" s="13" t="s">
        <v>86</v>
      </c>
      <c r="AW500" s="13" t="s">
        <v>37</v>
      </c>
      <c r="AX500" s="13" t="s">
        <v>78</v>
      </c>
      <c r="AY500" s="199" t="s">
        <v>193</v>
      </c>
    </row>
    <row r="501" spans="2:51" s="13" customFormat="1" ht="11.25">
      <c r="B501" s="189"/>
      <c r="C501" s="190"/>
      <c r="D501" s="191" t="s">
        <v>202</v>
      </c>
      <c r="E501" s="192" t="s">
        <v>19</v>
      </c>
      <c r="F501" s="193" t="s">
        <v>276</v>
      </c>
      <c r="G501" s="190"/>
      <c r="H501" s="192" t="s">
        <v>19</v>
      </c>
      <c r="I501" s="194"/>
      <c r="J501" s="190"/>
      <c r="K501" s="190"/>
      <c r="L501" s="195"/>
      <c r="M501" s="196"/>
      <c r="N501" s="197"/>
      <c r="O501" s="197"/>
      <c r="P501" s="197"/>
      <c r="Q501" s="197"/>
      <c r="R501" s="197"/>
      <c r="S501" s="197"/>
      <c r="T501" s="198"/>
      <c r="AT501" s="199" t="s">
        <v>202</v>
      </c>
      <c r="AU501" s="199" t="s">
        <v>88</v>
      </c>
      <c r="AV501" s="13" t="s">
        <v>86</v>
      </c>
      <c r="AW501" s="13" t="s">
        <v>37</v>
      </c>
      <c r="AX501" s="13" t="s">
        <v>78</v>
      </c>
      <c r="AY501" s="199" t="s">
        <v>193</v>
      </c>
    </row>
    <row r="502" spans="2:51" s="14" customFormat="1" ht="11.25">
      <c r="B502" s="200"/>
      <c r="C502" s="201"/>
      <c r="D502" s="191" t="s">
        <v>202</v>
      </c>
      <c r="E502" s="202" t="s">
        <v>19</v>
      </c>
      <c r="F502" s="203" t="s">
        <v>277</v>
      </c>
      <c r="G502" s="201"/>
      <c r="H502" s="204">
        <v>5.0620000000000003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202</v>
      </c>
      <c r="AU502" s="210" t="s">
        <v>88</v>
      </c>
      <c r="AV502" s="14" t="s">
        <v>88</v>
      </c>
      <c r="AW502" s="14" t="s">
        <v>37</v>
      </c>
      <c r="AX502" s="14" t="s">
        <v>78</v>
      </c>
      <c r="AY502" s="210" t="s">
        <v>193</v>
      </c>
    </row>
    <row r="503" spans="2:51" s="14" customFormat="1" ht="11.25">
      <c r="B503" s="200"/>
      <c r="C503" s="201"/>
      <c r="D503" s="191" t="s">
        <v>202</v>
      </c>
      <c r="E503" s="202" t="s">
        <v>19</v>
      </c>
      <c r="F503" s="203" t="s">
        <v>278</v>
      </c>
      <c r="G503" s="201"/>
      <c r="H503" s="204">
        <v>3.4649999999999999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202</v>
      </c>
      <c r="AU503" s="210" t="s">
        <v>88</v>
      </c>
      <c r="AV503" s="14" t="s">
        <v>88</v>
      </c>
      <c r="AW503" s="14" t="s">
        <v>37</v>
      </c>
      <c r="AX503" s="14" t="s">
        <v>78</v>
      </c>
      <c r="AY503" s="210" t="s">
        <v>193</v>
      </c>
    </row>
    <row r="504" spans="2:51" s="16" customFormat="1" ht="11.25">
      <c r="B504" s="227"/>
      <c r="C504" s="228"/>
      <c r="D504" s="191" t="s">
        <v>202</v>
      </c>
      <c r="E504" s="229" t="s">
        <v>19</v>
      </c>
      <c r="F504" s="230" t="s">
        <v>230</v>
      </c>
      <c r="G504" s="228"/>
      <c r="H504" s="231">
        <v>8.5269999999999992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AT504" s="237" t="s">
        <v>202</v>
      </c>
      <c r="AU504" s="237" t="s">
        <v>88</v>
      </c>
      <c r="AV504" s="16" t="s">
        <v>194</v>
      </c>
      <c r="AW504" s="16" t="s">
        <v>37</v>
      </c>
      <c r="AX504" s="16" t="s">
        <v>78</v>
      </c>
      <c r="AY504" s="237" t="s">
        <v>193</v>
      </c>
    </row>
    <row r="505" spans="2:51" s="13" customFormat="1" ht="11.25">
      <c r="B505" s="189"/>
      <c r="C505" s="190"/>
      <c r="D505" s="191" t="s">
        <v>202</v>
      </c>
      <c r="E505" s="192" t="s">
        <v>19</v>
      </c>
      <c r="F505" s="193" t="s">
        <v>279</v>
      </c>
      <c r="G505" s="190"/>
      <c r="H505" s="192" t="s">
        <v>19</v>
      </c>
      <c r="I505" s="194"/>
      <c r="J505" s="190"/>
      <c r="K505" s="190"/>
      <c r="L505" s="195"/>
      <c r="M505" s="196"/>
      <c r="N505" s="197"/>
      <c r="O505" s="197"/>
      <c r="P505" s="197"/>
      <c r="Q505" s="197"/>
      <c r="R505" s="197"/>
      <c r="S505" s="197"/>
      <c r="T505" s="198"/>
      <c r="AT505" s="199" t="s">
        <v>202</v>
      </c>
      <c r="AU505" s="199" t="s">
        <v>88</v>
      </c>
      <c r="AV505" s="13" t="s">
        <v>86</v>
      </c>
      <c r="AW505" s="13" t="s">
        <v>37</v>
      </c>
      <c r="AX505" s="13" t="s">
        <v>78</v>
      </c>
      <c r="AY505" s="199" t="s">
        <v>193</v>
      </c>
    </row>
    <row r="506" spans="2:51" s="13" customFormat="1" ht="11.25">
      <c r="B506" s="189"/>
      <c r="C506" s="190"/>
      <c r="D506" s="191" t="s">
        <v>202</v>
      </c>
      <c r="E506" s="192" t="s">
        <v>19</v>
      </c>
      <c r="F506" s="193" t="s">
        <v>280</v>
      </c>
      <c r="G506" s="190"/>
      <c r="H506" s="192" t="s">
        <v>19</v>
      </c>
      <c r="I506" s="194"/>
      <c r="J506" s="190"/>
      <c r="K506" s="190"/>
      <c r="L506" s="195"/>
      <c r="M506" s="196"/>
      <c r="N506" s="197"/>
      <c r="O506" s="197"/>
      <c r="P506" s="197"/>
      <c r="Q506" s="197"/>
      <c r="R506" s="197"/>
      <c r="S506" s="197"/>
      <c r="T506" s="198"/>
      <c r="AT506" s="199" t="s">
        <v>202</v>
      </c>
      <c r="AU506" s="199" t="s">
        <v>88</v>
      </c>
      <c r="AV506" s="13" t="s">
        <v>86</v>
      </c>
      <c r="AW506" s="13" t="s">
        <v>37</v>
      </c>
      <c r="AX506" s="13" t="s">
        <v>78</v>
      </c>
      <c r="AY506" s="199" t="s">
        <v>193</v>
      </c>
    </row>
    <row r="507" spans="2:51" s="14" customFormat="1" ht="11.25">
      <c r="B507" s="200"/>
      <c r="C507" s="201"/>
      <c r="D507" s="191" t="s">
        <v>202</v>
      </c>
      <c r="E507" s="202" t="s">
        <v>19</v>
      </c>
      <c r="F507" s="203" t="s">
        <v>281</v>
      </c>
      <c r="G507" s="201"/>
      <c r="H507" s="204">
        <v>3.0449999999999999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202</v>
      </c>
      <c r="AU507" s="210" t="s">
        <v>88</v>
      </c>
      <c r="AV507" s="14" t="s">
        <v>88</v>
      </c>
      <c r="AW507" s="14" t="s">
        <v>37</v>
      </c>
      <c r="AX507" s="14" t="s">
        <v>78</v>
      </c>
      <c r="AY507" s="210" t="s">
        <v>193</v>
      </c>
    </row>
    <row r="508" spans="2:51" s="14" customFormat="1" ht="11.25">
      <c r="B508" s="200"/>
      <c r="C508" s="201"/>
      <c r="D508" s="191" t="s">
        <v>202</v>
      </c>
      <c r="E508" s="202" t="s">
        <v>19</v>
      </c>
      <c r="F508" s="203" t="s">
        <v>282</v>
      </c>
      <c r="G508" s="201"/>
      <c r="H508" s="204">
        <v>3.92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202</v>
      </c>
      <c r="AU508" s="210" t="s">
        <v>88</v>
      </c>
      <c r="AV508" s="14" t="s">
        <v>88</v>
      </c>
      <c r="AW508" s="14" t="s">
        <v>37</v>
      </c>
      <c r="AX508" s="14" t="s">
        <v>78</v>
      </c>
      <c r="AY508" s="210" t="s">
        <v>193</v>
      </c>
    </row>
    <row r="509" spans="2:51" s="14" customFormat="1" ht="11.25">
      <c r="B509" s="200"/>
      <c r="C509" s="201"/>
      <c r="D509" s="191" t="s">
        <v>202</v>
      </c>
      <c r="E509" s="202" t="s">
        <v>19</v>
      </c>
      <c r="F509" s="203" t="s">
        <v>283</v>
      </c>
      <c r="G509" s="201"/>
      <c r="H509" s="204">
        <v>5.2990000000000004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202</v>
      </c>
      <c r="AU509" s="210" t="s">
        <v>88</v>
      </c>
      <c r="AV509" s="14" t="s">
        <v>88</v>
      </c>
      <c r="AW509" s="14" t="s">
        <v>37</v>
      </c>
      <c r="AX509" s="14" t="s">
        <v>78</v>
      </c>
      <c r="AY509" s="210" t="s">
        <v>193</v>
      </c>
    </row>
    <row r="510" spans="2:51" s="14" customFormat="1" ht="11.25">
      <c r="B510" s="200"/>
      <c r="C510" s="201"/>
      <c r="D510" s="191" t="s">
        <v>202</v>
      </c>
      <c r="E510" s="202" t="s">
        <v>19</v>
      </c>
      <c r="F510" s="203" t="s">
        <v>284</v>
      </c>
      <c r="G510" s="201"/>
      <c r="H510" s="204">
        <v>3.1640000000000001</v>
      </c>
      <c r="I510" s="205"/>
      <c r="J510" s="201"/>
      <c r="K510" s="201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202</v>
      </c>
      <c r="AU510" s="210" t="s">
        <v>88</v>
      </c>
      <c r="AV510" s="14" t="s">
        <v>88</v>
      </c>
      <c r="AW510" s="14" t="s">
        <v>37</v>
      </c>
      <c r="AX510" s="14" t="s">
        <v>78</v>
      </c>
      <c r="AY510" s="210" t="s">
        <v>193</v>
      </c>
    </row>
    <row r="511" spans="2:51" s="16" customFormat="1" ht="11.25">
      <c r="B511" s="227"/>
      <c r="C511" s="228"/>
      <c r="D511" s="191" t="s">
        <v>202</v>
      </c>
      <c r="E511" s="229" t="s">
        <v>19</v>
      </c>
      <c r="F511" s="230" t="s">
        <v>230</v>
      </c>
      <c r="G511" s="228"/>
      <c r="H511" s="231">
        <v>15.428000000000001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AT511" s="237" t="s">
        <v>202</v>
      </c>
      <c r="AU511" s="237" t="s">
        <v>88</v>
      </c>
      <c r="AV511" s="16" t="s">
        <v>194</v>
      </c>
      <c r="AW511" s="16" t="s">
        <v>37</v>
      </c>
      <c r="AX511" s="16" t="s">
        <v>78</v>
      </c>
      <c r="AY511" s="237" t="s">
        <v>193</v>
      </c>
    </row>
    <row r="512" spans="2:51" s="14" customFormat="1" ht="11.25">
      <c r="B512" s="200"/>
      <c r="C512" s="201"/>
      <c r="D512" s="191" t="s">
        <v>202</v>
      </c>
      <c r="E512" s="202" t="s">
        <v>19</v>
      </c>
      <c r="F512" s="203" t="s">
        <v>241</v>
      </c>
      <c r="G512" s="201"/>
      <c r="H512" s="204">
        <v>52.6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202</v>
      </c>
      <c r="AU512" s="210" t="s">
        <v>88</v>
      </c>
      <c r="AV512" s="14" t="s">
        <v>88</v>
      </c>
      <c r="AW512" s="14" t="s">
        <v>37</v>
      </c>
      <c r="AX512" s="14" t="s">
        <v>78</v>
      </c>
      <c r="AY512" s="210" t="s">
        <v>193</v>
      </c>
    </row>
    <row r="513" spans="1:65" s="16" customFormat="1" ht="11.25">
      <c r="B513" s="227"/>
      <c r="C513" s="228"/>
      <c r="D513" s="191" t="s">
        <v>202</v>
      </c>
      <c r="E513" s="229" t="s">
        <v>19</v>
      </c>
      <c r="F513" s="230" t="s">
        <v>230</v>
      </c>
      <c r="G513" s="228"/>
      <c r="H513" s="231">
        <v>52.6</v>
      </c>
      <c r="I513" s="232"/>
      <c r="J513" s="228"/>
      <c r="K513" s="228"/>
      <c r="L513" s="233"/>
      <c r="M513" s="234"/>
      <c r="N513" s="235"/>
      <c r="O513" s="235"/>
      <c r="P513" s="235"/>
      <c r="Q513" s="235"/>
      <c r="R513" s="235"/>
      <c r="S513" s="235"/>
      <c r="T513" s="236"/>
      <c r="AT513" s="237" t="s">
        <v>202</v>
      </c>
      <c r="AU513" s="237" t="s">
        <v>88</v>
      </c>
      <c r="AV513" s="16" t="s">
        <v>194</v>
      </c>
      <c r="AW513" s="16" t="s">
        <v>37</v>
      </c>
      <c r="AX513" s="16" t="s">
        <v>78</v>
      </c>
      <c r="AY513" s="237" t="s">
        <v>193</v>
      </c>
    </row>
    <row r="514" spans="1:65" s="15" customFormat="1" ht="11.25">
      <c r="B514" s="211"/>
      <c r="C514" s="212"/>
      <c r="D514" s="191" t="s">
        <v>202</v>
      </c>
      <c r="E514" s="213" t="s">
        <v>19</v>
      </c>
      <c r="F514" s="214" t="s">
        <v>207</v>
      </c>
      <c r="G514" s="212"/>
      <c r="H514" s="215">
        <v>76.555000000000007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202</v>
      </c>
      <c r="AU514" s="221" t="s">
        <v>88</v>
      </c>
      <c r="AV514" s="15" t="s">
        <v>200</v>
      </c>
      <c r="AW514" s="15" t="s">
        <v>37</v>
      </c>
      <c r="AX514" s="15" t="s">
        <v>86</v>
      </c>
      <c r="AY514" s="221" t="s">
        <v>193</v>
      </c>
    </row>
    <row r="515" spans="1:65" s="2" customFormat="1" ht="44.25" customHeight="1">
      <c r="A515" s="36"/>
      <c r="B515" s="37"/>
      <c r="C515" s="176" t="s">
        <v>575</v>
      </c>
      <c r="D515" s="176" t="s">
        <v>196</v>
      </c>
      <c r="E515" s="177" t="s">
        <v>576</v>
      </c>
      <c r="F515" s="178" t="s">
        <v>577</v>
      </c>
      <c r="G515" s="179" t="s">
        <v>97</v>
      </c>
      <c r="H515" s="180">
        <v>625.95000000000005</v>
      </c>
      <c r="I515" s="181"/>
      <c r="J515" s="182">
        <f>ROUND(I515*H515,2)</f>
        <v>0</v>
      </c>
      <c r="K515" s="178" t="s">
        <v>19</v>
      </c>
      <c r="L515" s="41"/>
      <c r="M515" s="183" t="s">
        <v>19</v>
      </c>
      <c r="N515" s="184" t="s">
        <v>49</v>
      </c>
      <c r="O515" s="66"/>
      <c r="P515" s="185">
        <f>O515*H515</f>
        <v>0</v>
      </c>
      <c r="Q515" s="185">
        <v>0</v>
      </c>
      <c r="R515" s="185">
        <f>Q515*H515</f>
        <v>0</v>
      </c>
      <c r="S515" s="185">
        <v>1.4E-2</v>
      </c>
      <c r="T515" s="186">
        <f>S515*H515</f>
        <v>8.763300000000001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7" t="s">
        <v>200</v>
      </c>
      <c r="AT515" s="187" t="s">
        <v>196</v>
      </c>
      <c r="AU515" s="187" t="s">
        <v>88</v>
      </c>
      <c r="AY515" s="19" t="s">
        <v>193</v>
      </c>
      <c r="BE515" s="188">
        <f>IF(N515="základní",J515,0)</f>
        <v>0</v>
      </c>
      <c r="BF515" s="188">
        <f>IF(N515="snížená",J515,0)</f>
        <v>0</v>
      </c>
      <c r="BG515" s="188">
        <f>IF(N515="zákl. přenesená",J515,0)</f>
        <v>0</v>
      </c>
      <c r="BH515" s="188">
        <f>IF(N515="sníž. přenesená",J515,0)</f>
        <v>0</v>
      </c>
      <c r="BI515" s="188">
        <f>IF(N515="nulová",J515,0)</f>
        <v>0</v>
      </c>
      <c r="BJ515" s="19" t="s">
        <v>86</v>
      </c>
      <c r="BK515" s="188">
        <f>ROUND(I515*H515,2)</f>
        <v>0</v>
      </c>
      <c r="BL515" s="19" t="s">
        <v>200</v>
      </c>
      <c r="BM515" s="187" t="s">
        <v>578</v>
      </c>
    </row>
    <row r="516" spans="1:65" s="13" customFormat="1" ht="11.25">
      <c r="B516" s="189"/>
      <c r="C516" s="190"/>
      <c r="D516" s="191" t="s">
        <v>202</v>
      </c>
      <c r="E516" s="192" t="s">
        <v>19</v>
      </c>
      <c r="F516" s="193" t="s">
        <v>203</v>
      </c>
      <c r="G516" s="190"/>
      <c r="H516" s="192" t="s">
        <v>19</v>
      </c>
      <c r="I516" s="194"/>
      <c r="J516" s="190"/>
      <c r="K516" s="190"/>
      <c r="L516" s="195"/>
      <c r="M516" s="196"/>
      <c r="N516" s="197"/>
      <c r="O516" s="197"/>
      <c r="P516" s="197"/>
      <c r="Q516" s="197"/>
      <c r="R516" s="197"/>
      <c r="S516" s="197"/>
      <c r="T516" s="198"/>
      <c r="AT516" s="199" t="s">
        <v>202</v>
      </c>
      <c r="AU516" s="199" t="s">
        <v>88</v>
      </c>
      <c r="AV516" s="13" t="s">
        <v>86</v>
      </c>
      <c r="AW516" s="13" t="s">
        <v>37</v>
      </c>
      <c r="AX516" s="13" t="s">
        <v>78</v>
      </c>
      <c r="AY516" s="199" t="s">
        <v>193</v>
      </c>
    </row>
    <row r="517" spans="1:65" s="13" customFormat="1" ht="11.25">
      <c r="B517" s="189"/>
      <c r="C517" s="190"/>
      <c r="D517" s="191" t="s">
        <v>202</v>
      </c>
      <c r="E517" s="192" t="s">
        <v>19</v>
      </c>
      <c r="F517" s="193" t="s">
        <v>238</v>
      </c>
      <c r="G517" s="190"/>
      <c r="H517" s="192" t="s">
        <v>19</v>
      </c>
      <c r="I517" s="194"/>
      <c r="J517" s="190"/>
      <c r="K517" s="190"/>
      <c r="L517" s="195"/>
      <c r="M517" s="196"/>
      <c r="N517" s="197"/>
      <c r="O517" s="197"/>
      <c r="P517" s="197"/>
      <c r="Q517" s="197"/>
      <c r="R517" s="197"/>
      <c r="S517" s="197"/>
      <c r="T517" s="198"/>
      <c r="AT517" s="199" t="s">
        <v>202</v>
      </c>
      <c r="AU517" s="199" t="s">
        <v>88</v>
      </c>
      <c r="AV517" s="13" t="s">
        <v>86</v>
      </c>
      <c r="AW517" s="13" t="s">
        <v>37</v>
      </c>
      <c r="AX517" s="13" t="s">
        <v>78</v>
      </c>
      <c r="AY517" s="199" t="s">
        <v>193</v>
      </c>
    </row>
    <row r="518" spans="1:65" s="13" customFormat="1" ht="11.25">
      <c r="B518" s="189"/>
      <c r="C518" s="190"/>
      <c r="D518" s="191" t="s">
        <v>202</v>
      </c>
      <c r="E518" s="192" t="s">
        <v>19</v>
      </c>
      <c r="F518" s="193" t="s">
        <v>239</v>
      </c>
      <c r="G518" s="190"/>
      <c r="H518" s="192" t="s">
        <v>19</v>
      </c>
      <c r="I518" s="194"/>
      <c r="J518" s="190"/>
      <c r="K518" s="190"/>
      <c r="L518" s="195"/>
      <c r="M518" s="196"/>
      <c r="N518" s="197"/>
      <c r="O518" s="197"/>
      <c r="P518" s="197"/>
      <c r="Q518" s="197"/>
      <c r="R518" s="197"/>
      <c r="S518" s="197"/>
      <c r="T518" s="198"/>
      <c r="AT518" s="199" t="s">
        <v>202</v>
      </c>
      <c r="AU518" s="199" t="s">
        <v>88</v>
      </c>
      <c r="AV518" s="13" t="s">
        <v>86</v>
      </c>
      <c r="AW518" s="13" t="s">
        <v>37</v>
      </c>
      <c r="AX518" s="13" t="s">
        <v>78</v>
      </c>
      <c r="AY518" s="199" t="s">
        <v>193</v>
      </c>
    </row>
    <row r="519" spans="1:65" s="13" customFormat="1" ht="11.25">
      <c r="B519" s="189"/>
      <c r="C519" s="190"/>
      <c r="D519" s="191" t="s">
        <v>202</v>
      </c>
      <c r="E519" s="192" t="s">
        <v>19</v>
      </c>
      <c r="F519" s="193" t="s">
        <v>240</v>
      </c>
      <c r="G519" s="190"/>
      <c r="H519" s="192" t="s">
        <v>19</v>
      </c>
      <c r="I519" s="194"/>
      <c r="J519" s="190"/>
      <c r="K519" s="190"/>
      <c r="L519" s="195"/>
      <c r="M519" s="196"/>
      <c r="N519" s="197"/>
      <c r="O519" s="197"/>
      <c r="P519" s="197"/>
      <c r="Q519" s="197"/>
      <c r="R519" s="197"/>
      <c r="S519" s="197"/>
      <c r="T519" s="198"/>
      <c r="AT519" s="199" t="s">
        <v>202</v>
      </c>
      <c r="AU519" s="199" t="s">
        <v>88</v>
      </c>
      <c r="AV519" s="13" t="s">
        <v>86</v>
      </c>
      <c r="AW519" s="13" t="s">
        <v>37</v>
      </c>
      <c r="AX519" s="13" t="s">
        <v>78</v>
      </c>
      <c r="AY519" s="199" t="s">
        <v>193</v>
      </c>
    </row>
    <row r="520" spans="1:65" s="14" customFormat="1" ht="11.25">
      <c r="B520" s="200"/>
      <c r="C520" s="201"/>
      <c r="D520" s="191" t="s">
        <v>202</v>
      </c>
      <c r="E520" s="202" t="s">
        <v>19</v>
      </c>
      <c r="F520" s="203" t="s">
        <v>579</v>
      </c>
      <c r="G520" s="201"/>
      <c r="H520" s="204">
        <v>463.85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202</v>
      </c>
      <c r="AU520" s="210" t="s">
        <v>88</v>
      </c>
      <c r="AV520" s="14" t="s">
        <v>88</v>
      </c>
      <c r="AW520" s="14" t="s">
        <v>37</v>
      </c>
      <c r="AX520" s="14" t="s">
        <v>78</v>
      </c>
      <c r="AY520" s="210" t="s">
        <v>193</v>
      </c>
    </row>
    <row r="521" spans="1:65" s="16" customFormat="1" ht="11.25">
      <c r="B521" s="227"/>
      <c r="C521" s="228"/>
      <c r="D521" s="191" t="s">
        <v>202</v>
      </c>
      <c r="E521" s="229" t="s">
        <v>143</v>
      </c>
      <c r="F521" s="230" t="s">
        <v>230</v>
      </c>
      <c r="G521" s="228"/>
      <c r="H521" s="231">
        <v>463.85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AT521" s="237" t="s">
        <v>202</v>
      </c>
      <c r="AU521" s="237" t="s">
        <v>88</v>
      </c>
      <c r="AV521" s="16" t="s">
        <v>194</v>
      </c>
      <c r="AW521" s="16" t="s">
        <v>37</v>
      </c>
      <c r="AX521" s="16" t="s">
        <v>78</v>
      </c>
      <c r="AY521" s="237" t="s">
        <v>193</v>
      </c>
    </row>
    <row r="522" spans="1:65" s="13" customFormat="1" ht="11.25">
      <c r="B522" s="189"/>
      <c r="C522" s="190"/>
      <c r="D522" s="191" t="s">
        <v>202</v>
      </c>
      <c r="E522" s="192" t="s">
        <v>19</v>
      </c>
      <c r="F522" s="193" t="s">
        <v>580</v>
      </c>
      <c r="G522" s="190"/>
      <c r="H522" s="192" t="s">
        <v>19</v>
      </c>
      <c r="I522" s="194"/>
      <c r="J522" s="190"/>
      <c r="K522" s="190"/>
      <c r="L522" s="195"/>
      <c r="M522" s="196"/>
      <c r="N522" s="197"/>
      <c r="O522" s="197"/>
      <c r="P522" s="197"/>
      <c r="Q522" s="197"/>
      <c r="R522" s="197"/>
      <c r="S522" s="197"/>
      <c r="T522" s="198"/>
      <c r="AT522" s="199" t="s">
        <v>202</v>
      </c>
      <c r="AU522" s="199" t="s">
        <v>88</v>
      </c>
      <c r="AV522" s="13" t="s">
        <v>86</v>
      </c>
      <c r="AW522" s="13" t="s">
        <v>37</v>
      </c>
      <c r="AX522" s="13" t="s">
        <v>78</v>
      </c>
      <c r="AY522" s="199" t="s">
        <v>193</v>
      </c>
    </row>
    <row r="523" spans="1:65" s="14" customFormat="1" ht="11.25">
      <c r="B523" s="200"/>
      <c r="C523" s="201"/>
      <c r="D523" s="191" t="s">
        <v>202</v>
      </c>
      <c r="E523" s="202" t="s">
        <v>19</v>
      </c>
      <c r="F523" s="203" t="s">
        <v>581</v>
      </c>
      <c r="G523" s="201"/>
      <c r="H523" s="204">
        <v>104.3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202</v>
      </c>
      <c r="AU523" s="210" t="s">
        <v>88</v>
      </c>
      <c r="AV523" s="14" t="s">
        <v>88</v>
      </c>
      <c r="AW523" s="14" t="s">
        <v>37</v>
      </c>
      <c r="AX523" s="14" t="s">
        <v>78</v>
      </c>
      <c r="AY523" s="210" t="s">
        <v>193</v>
      </c>
    </row>
    <row r="524" spans="1:65" s="14" customFormat="1" ht="11.25">
      <c r="B524" s="200"/>
      <c r="C524" s="201"/>
      <c r="D524" s="191" t="s">
        <v>202</v>
      </c>
      <c r="E524" s="202" t="s">
        <v>19</v>
      </c>
      <c r="F524" s="203" t="s">
        <v>582</v>
      </c>
      <c r="G524" s="201"/>
      <c r="H524" s="204">
        <v>57.8</v>
      </c>
      <c r="I524" s="205"/>
      <c r="J524" s="201"/>
      <c r="K524" s="201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202</v>
      </c>
      <c r="AU524" s="210" t="s">
        <v>88</v>
      </c>
      <c r="AV524" s="14" t="s">
        <v>88</v>
      </c>
      <c r="AW524" s="14" t="s">
        <v>37</v>
      </c>
      <c r="AX524" s="14" t="s">
        <v>78</v>
      </c>
      <c r="AY524" s="210" t="s">
        <v>193</v>
      </c>
    </row>
    <row r="525" spans="1:65" s="16" customFormat="1" ht="11.25">
      <c r="B525" s="227"/>
      <c r="C525" s="228"/>
      <c r="D525" s="191" t="s">
        <v>202</v>
      </c>
      <c r="E525" s="229" t="s">
        <v>140</v>
      </c>
      <c r="F525" s="230" t="s">
        <v>230</v>
      </c>
      <c r="G525" s="228"/>
      <c r="H525" s="231">
        <v>162.1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202</v>
      </c>
      <c r="AU525" s="237" t="s">
        <v>88</v>
      </c>
      <c r="AV525" s="16" t="s">
        <v>194</v>
      </c>
      <c r="AW525" s="16" t="s">
        <v>37</v>
      </c>
      <c r="AX525" s="16" t="s">
        <v>78</v>
      </c>
      <c r="AY525" s="237" t="s">
        <v>193</v>
      </c>
    </row>
    <row r="526" spans="1:65" s="15" customFormat="1" ht="11.25">
      <c r="B526" s="211"/>
      <c r="C526" s="212"/>
      <c r="D526" s="191" t="s">
        <v>202</v>
      </c>
      <c r="E526" s="213" t="s">
        <v>19</v>
      </c>
      <c r="F526" s="214" t="s">
        <v>207</v>
      </c>
      <c r="G526" s="212"/>
      <c r="H526" s="215">
        <v>625.95000000000005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202</v>
      </c>
      <c r="AU526" s="221" t="s">
        <v>88</v>
      </c>
      <c r="AV526" s="15" t="s">
        <v>200</v>
      </c>
      <c r="AW526" s="15" t="s">
        <v>37</v>
      </c>
      <c r="AX526" s="15" t="s">
        <v>86</v>
      </c>
      <c r="AY526" s="221" t="s">
        <v>193</v>
      </c>
    </row>
    <row r="527" spans="1:65" s="2" customFormat="1" ht="44.25" customHeight="1">
      <c r="A527" s="36"/>
      <c r="B527" s="37"/>
      <c r="C527" s="176" t="s">
        <v>370</v>
      </c>
      <c r="D527" s="176" t="s">
        <v>196</v>
      </c>
      <c r="E527" s="177" t="s">
        <v>583</v>
      </c>
      <c r="F527" s="178" t="s">
        <v>584</v>
      </c>
      <c r="G527" s="179" t="s">
        <v>97</v>
      </c>
      <c r="H527" s="180">
        <v>89.25</v>
      </c>
      <c r="I527" s="181"/>
      <c r="J527" s="182">
        <f>ROUND(I527*H527,2)</f>
        <v>0</v>
      </c>
      <c r="K527" s="178" t="s">
        <v>19</v>
      </c>
      <c r="L527" s="41"/>
      <c r="M527" s="183" t="s">
        <v>19</v>
      </c>
      <c r="N527" s="184" t="s">
        <v>49</v>
      </c>
      <c r="O527" s="66"/>
      <c r="P527" s="185">
        <f>O527*H527</f>
        <v>0</v>
      </c>
      <c r="Q527" s="185">
        <v>0</v>
      </c>
      <c r="R527" s="185">
        <f>Q527*H527</f>
        <v>0</v>
      </c>
      <c r="S527" s="185">
        <v>1.4E-2</v>
      </c>
      <c r="T527" s="186">
        <f>S527*H527</f>
        <v>1.2495000000000001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7" t="s">
        <v>200</v>
      </c>
      <c r="AT527" s="187" t="s">
        <v>196</v>
      </c>
      <c r="AU527" s="187" t="s">
        <v>88</v>
      </c>
      <c r="AY527" s="19" t="s">
        <v>193</v>
      </c>
      <c r="BE527" s="188">
        <f>IF(N527="základní",J527,0)</f>
        <v>0</v>
      </c>
      <c r="BF527" s="188">
        <f>IF(N527="snížená",J527,0)</f>
        <v>0</v>
      </c>
      <c r="BG527" s="188">
        <f>IF(N527="zákl. přenesená",J527,0)</f>
        <v>0</v>
      </c>
      <c r="BH527" s="188">
        <f>IF(N527="sníž. přenesená",J527,0)</f>
        <v>0</v>
      </c>
      <c r="BI527" s="188">
        <f>IF(N527="nulová",J527,0)</f>
        <v>0</v>
      </c>
      <c r="BJ527" s="19" t="s">
        <v>86</v>
      </c>
      <c r="BK527" s="188">
        <f>ROUND(I527*H527,2)</f>
        <v>0</v>
      </c>
      <c r="BL527" s="19" t="s">
        <v>200</v>
      </c>
      <c r="BM527" s="187" t="s">
        <v>585</v>
      </c>
    </row>
    <row r="528" spans="1:65" s="13" customFormat="1" ht="11.25">
      <c r="B528" s="189"/>
      <c r="C528" s="190"/>
      <c r="D528" s="191" t="s">
        <v>202</v>
      </c>
      <c r="E528" s="192" t="s">
        <v>19</v>
      </c>
      <c r="F528" s="193" t="s">
        <v>203</v>
      </c>
      <c r="G528" s="190"/>
      <c r="H528" s="192" t="s">
        <v>19</v>
      </c>
      <c r="I528" s="194"/>
      <c r="J528" s="190"/>
      <c r="K528" s="190"/>
      <c r="L528" s="195"/>
      <c r="M528" s="196"/>
      <c r="N528" s="197"/>
      <c r="O528" s="197"/>
      <c r="P528" s="197"/>
      <c r="Q528" s="197"/>
      <c r="R528" s="197"/>
      <c r="S528" s="197"/>
      <c r="T528" s="198"/>
      <c r="AT528" s="199" t="s">
        <v>202</v>
      </c>
      <c r="AU528" s="199" t="s">
        <v>88</v>
      </c>
      <c r="AV528" s="13" t="s">
        <v>86</v>
      </c>
      <c r="AW528" s="13" t="s">
        <v>37</v>
      </c>
      <c r="AX528" s="13" t="s">
        <v>78</v>
      </c>
      <c r="AY528" s="199" t="s">
        <v>193</v>
      </c>
    </row>
    <row r="529" spans="1:65" s="13" customFormat="1" ht="11.25">
      <c r="B529" s="189"/>
      <c r="C529" s="190"/>
      <c r="D529" s="191" t="s">
        <v>202</v>
      </c>
      <c r="E529" s="192" t="s">
        <v>19</v>
      </c>
      <c r="F529" s="193" t="s">
        <v>238</v>
      </c>
      <c r="G529" s="190"/>
      <c r="H529" s="192" t="s">
        <v>19</v>
      </c>
      <c r="I529" s="194"/>
      <c r="J529" s="190"/>
      <c r="K529" s="190"/>
      <c r="L529" s="195"/>
      <c r="M529" s="196"/>
      <c r="N529" s="197"/>
      <c r="O529" s="197"/>
      <c r="P529" s="197"/>
      <c r="Q529" s="197"/>
      <c r="R529" s="197"/>
      <c r="S529" s="197"/>
      <c r="T529" s="198"/>
      <c r="AT529" s="199" t="s">
        <v>202</v>
      </c>
      <c r="AU529" s="199" t="s">
        <v>88</v>
      </c>
      <c r="AV529" s="13" t="s">
        <v>86</v>
      </c>
      <c r="AW529" s="13" t="s">
        <v>37</v>
      </c>
      <c r="AX529" s="13" t="s">
        <v>78</v>
      </c>
      <c r="AY529" s="199" t="s">
        <v>193</v>
      </c>
    </row>
    <row r="530" spans="1:65" s="13" customFormat="1" ht="11.25">
      <c r="B530" s="189"/>
      <c r="C530" s="190"/>
      <c r="D530" s="191" t="s">
        <v>202</v>
      </c>
      <c r="E530" s="192" t="s">
        <v>19</v>
      </c>
      <c r="F530" s="193" t="s">
        <v>239</v>
      </c>
      <c r="G530" s="190"/>
      <c r="H530" s="192" t="s">
        <v>19</v>
      </c>
      <c r="I530" s="194"/>
      <c r="J530" s="190"/>
      <c r="K530" s="190"/>
      <c r="L530" s="195"/>
      <c r="M530" s="196"/>
      <c r="N530" s="197"/>
      <c r="O530" s="197"/>
      <c r="P530" s="197"/>
      <c r="Q530" s="197"/>
      <c r="R530" s="197"/>
      <c r="S530" s="197"/>
      <c r="T530" s="198"/>
      <c r="AT530" s="199" t="s">
        <v>202</v>
      </c>
      <c r="AU530" s="199" t="s">
        <v>88</v>
      </c>
      <c r="AV530" s="13" t="s">
        <v>86</v>
      </c>
      <c r="AW530" s="13" t="s">
        <v>37</v>
      </c>
      <c r="AX530" s="13" t="s">
        <v>78</v>
      </c>
      <c r="AY530" s="199" t="s">
        <v>193</v>
      </c>
    </row>
    <row r="531" spans="1:65" s="13" customFormat="1" ht="11.25">
      <c r="B531" s="189"/>
      <c r="C531" s="190"/>
      <c r="D531" s="191" t="s">
        <v>202</v>
      </c>
      <c r="E531" s="192" t="s">
        <v>19</v>
      </c>
      <c r="F531" s="193" t="s">
        <v>240</v>
      </c>
      <c r="G531" s="190"/>
      <c r="H531" s="192" t="s">
        <v>19</v>
      </c>
      <c r="I531" s="194"/>
      <c r="J531" s="190"/>
      <c r="K531" s="190"/>
      <c r="L531" s="195"/>
      <c r="M531" s="196"/>
      <c r="N531" s="197"/>
      <c r="O531" s="197"/>
      <c r="P531" s="197"/>
      <c r="Q531" s="197"/>
      <c r="R531" s="197"/>
      <c r="S531" s="197"/>
      <c r="T531" s="198"/>
      <c r="AT531" s="199" t="s">
        <v>202</v>
      </c>
      <c r="AU531" s="199" t="s">
        <v>88</v>
      </c>
      <c r="AV531" s="13" t="s">
        <v>86</v>
      </c>
      <c r="AW531" s="13" t="s">
        <v>37</v>
      </c>
      <c r="AX531" s="13" t="s">
        <v>78</v>
      </c>
      <c r="AY531" s="199" t="s">
        <v>193</v>
      </c>
    </row>
    <row r="532" spans="1:65" s="14" customFormat="1" ht="11.25">
      <c r="B532" s="200"/>
      <c r="C532" s="201"/>
      <c r="D532" s="191" t="s">
        <v>202</v>
      </c>
      <c r="E532" s="202" t="s">
        <v>146</v>
      </c>
      <c r="F532" s="203" t="s">
        <v>148</v>
      </c>
      <c r="G532" s="201"/>
      <c r="H532" s="204">
        <v>74.900000000000006</v>
      </c>
      <c r="I532" s="205"/>
      <c r="J532" s="201"/>
      <c r="K532" s="201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202</v>
      </c>
      <c r="AU532" s="210" t="s">
        <v>88</v>
      </c>
      <c r="AV532" s="14" t="s">
        <v>88</v>
      </c>
      <c r="AW532" s="14" t="s">
        <v>37</v>
      </c>
      <c r="AX532" s="14" t="s">
        <v>78</v>
      </c>
      <c r="AY532" s="210" t="s">
        <v>193</v>
      </c>
    </row>
    <row r="533" spans="1:65" s="14" customFormat="1" ht="11.25">
      <c r="B533" s="200"/>
      <c r="C533" s="201"/>
      <c r="D533" s="191" t="s">
        <v>202</v>
      </c>
      <c r="E533" s="202" t="s">
        <v>149</v>
      </c>
      <c r="F533" s="203" t="s">
        <v>151</v>
      </c>
      <c r="G533" s="201"/>
      <c r="H533" s="204">
        <v>14.35</v>
      </c>
      <c r="I533" s="205"/>
      <c r="J533" s="201"/>
      <c r="K533" s="201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202</v>
      </c>
      <c r="AU533" s="210" t="s">
        <v>88</v>
      </c>
      <c r="AV533" s="14" t="s">
        <v>88</v>
      </c>
      <c r="AW533" s="14" t="s">
        <v>37</v>
      </c>
      <c r="AX533" s="14" t="s">
        <v>78</v>
      </c>
      <c r="AY533" s="210" t="s">
        <v>193</v>
      </c>
    </row>
    <row r="534" spans="1:65" s="15" customFormat="1" ht="11.25">
      <c r="B534" s="211"/>
      <c r="C534" s="212"/>
      <c r="D534" s="191" t="s">
        <v>202</v>
      </c>
      <c r="E534" s="213" t="s">
        <v>19</v>
      </c>
      <c r="F534" s="214" t="s">
        <v>207</v>
      </c>
      <c r="G534" s="212"/>
      <c r="H534" s="215">
        <v>89.25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202</v>
      </c>
      <c r="AU534" s="221" t="s">
        <v>88</v>
      </c>
      <c r="AV534" s="15" t="s">
        <v>200</v>
      </c>
      <c r="AW534" s="15" t="s">
        <v>37</v>
      </c>
      <c r="AX534" s="15" t="s">
        <v>86</v>
      </c>
      <c r="AY534" s="221" t="s">
        <v>193</v>
      </c>
    </row>
    <row r="535" spans="1:65" s="2" customFormat="1" ht="24.2" customHeight="1">
      <c r="A535" s="36"/>
      <c r="B535" s="37"/>
      <c r="C535" s="176" t="s">
        <v>586</v>
      </c>
      <c r="D535" s="176" t="s">
        <v>196</v>
      </c>
      <c r="E535" s="177" t="s">
        <v>587</v>
      </c>
      <c r="F535" s="178" t="s">
        <v>588</v>
      </c>
      <c r="G535" s="179" t="s">
        <v>589</v>
      </c>
      <c r="H535" s="180">
        <v>1</v>
      </c>
      <c r="I535" s="181"/>
      <c r="J535" s="182">
        <f>ROUND(I535*H535,2)</f>
        <v>0</v>
      </c>
      <c r="K535" s="178" t="s">
        <v>19</v>
      </c>
      <c r="L535" s="41"/>
      <c r="M535" s="183" t="s">
        <v>19</v>
      </c>
      <c r="N535" s="184" t="s">
        <v>49</v>
      </c>
      <c r="O535" s="66"/>
      <c r="P535" s="185">
        <f>O535*H535</f>
        <v>0</v>
      </c>
      <c r="Q535" s="185">
        <v>0</v>
      </c>
      <c r="R535" s="185">
        <f>Q535*H535</f>
        <v>0</v>
      </c>
      <c r="S535" s="185">
        <v>1.4E-2</v>
      </c>
      <c r="T535" s="186">
        <f>S535*H535</f>
        <v>1.4E-2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7" t="s">
        <v>200</v>
      </c>
      <c r="AT535" s="187" t="s">
        <v>196</v>
      </c>
      <c r="AU535" s="187" t="s">
        <v>88</v>
      </c>
      <c r="AY535" s="19" t="s">
        <v>193</v>
      </c>
      <c r="BE535" s="188">
        <f>IF(N535="základní",J535,0)</f>
        <v>0</v>
      </c>
      <c r="BF535" s="188">
        <f>IF(N535="snížená",J535,0)</f>
        <v>0</v>
      </c>
      <c r="BG535" s="188">
        <f>IF(N535="zákl. přenesená",J535,0)</f>
        <v>0</v>
      </c>
      <c r="BH535" s="188">
        <f>IF(N535="sníž. přenesená",J535,0)</f>
        <v>0</v>
      </c>
      <c r="BI535" s="188">
        <f>IF(N535="nulová",J535,0)</f>
        <v>0</v>
      </c>
      <c r="BJ535" s="19" t="s">
        <v>86</v>
      </c>
      <c r="BK535" s="188">
        <f>ROUND(I535*H535,2)</f>
        <v>0</v>
      </c>
      <c r="BL535" s="19" t="s">
        <v>200</v>
      </c>
      <c r="BM535" s="187" t="s">
        <v>590</v>
      </c>
    </row>
    <row r="536" spans="1:65" s="13" customFormat="1" ht="11.25">
      <c r="B536" s="189"/>
      <c r="C536" s="190"/>
      <c r="D536" s="191" t="s">
        <v>202</v>
      </c>
      <c r="E536" s="192" t="s">
        <v>19</v>
      </c>
      <c r="F536" s="193" t="s">
        <v>203</v>
      </c>
      <c r="G536" s="190"/>
      <c r="H536" s="192" t="s">
        <v>19</v>
      </c>
      <c r="I536" s="194"/>
      <c r="J536" s="190"/>
      <c r="K536" s="190"/>
      <c r="L536" s="195"/>
      <c r="M536" s="196"/>
      <c r="N536" s="197"/>
      <c r="O536" s="197"/>
      <c r="P536" s="197"/>
      <c r="Q536" s="197"/>
      <c r="R536" s="197"/>
      <c r="S536" s="197"/>
      <c r="T536" s="198"/>
      <c r="AT536" s="199" t="s">
        <v>202</v>
      </c>
      <c r="AU536" s="199" t="s">
        <v>88</v>
      </c>
      <c r="AV536" s="13" t="s">
        <v>86</v>
      </c>
      <c r="AW536" s="13" t="s">
        <v>37</v>
      </c>
      <c r="AX536" s="13" t="s">
        <v>78</v>
      </c>
      <c r="AY536" s="199" t="s">
        <v>193</v>
      </c>
    </row>
    <row r="537" spans="1:65" s="13" customFormat="1" ht="11.25">
      <c r="B537" s="189"/>
      <c r="C537" s="190"/>
      <c r="D537" s="191" t="s">
        <v>202</v>
      </c>
      <c r="E537" s="192" t="s">
        <v>19</v>
      </c>
      <c r="F537" s="193" t="s">
        <v>238</v>
      </c>
      <c r="G537" s="190"/>
      <c r="H537" s="192" t="s">
        <v>19</v>
      </c>
      <c r="I537" s="194"/>
      <c r="J537" s="190"/>
      <c r="K537" s="190"/>
      <c r="L537" s="195"/>
      <c r="M537" s="196"/>
      <c r="N537" s="197"/>
      <c r="O537" s="197"/>
      <c r="P537" s="197"/>
      <c r="Q537" s="197"/>
      <c r="R537" s="197"/>
      <c r="S537" s="197"/>
      <c r="T537" s="198"/>
      <c r="AT537" s="199" t="s">
        <v>202</v>
      </c>
      <c r="AU537" s="199" t="s">
        <v>88</v>
      </c>
      <c r="AV537" s="13" t="s">
        <v>86</v>
      </c>
      <c r="AW537" s="13" t="s">
        <v>37</v>
      </c>
      <c r="AX537" s="13" t="s">
        <v>78</v>
      </c>
      <c r="AY537" s="199" t="s">
        <v>193</v>
      </c>
    </row>
    <row r="538" spans="1:65" s="13" customFormat="1" ht="11.25">
      <c r="B538" s="189"/>
      <c r="C538" s="190"/>
      <c r="D538" s="191" t="s">
        <v>202</v>
      </c>
      <c r="E538" s="192" t="s">
        <v>19</v>
      </c>
      <c r="F538" s="193" t="s">
        <v>239</v>
      </c>
      <c r="G538" s="190"/>
      <c r="H538" s="192" t="s">
        <v>19</v>
      </c>
      <c r="I538" s="194"/>
      <c r="J538" s="190"/>
      <c r="K538" s="190"/>
      <c r="L538" s="195"/>
      <c r="M538" s="196"/>
      <c r="N538" s="197"/>
      <c r="O538" s="197"/>
      <c r="P538" s="197"/>
      <c r="Q538" s="197"/>
      <c r="R538" s="197"/>
      <c r="S538" s="197"/>
      <c r="T538" s="198"/>
      <c r="AT538" s="199" t="s">
        <v>202</v>
      </c>
      <c r="AU538" s="199" t="s">
        <v>88</v>
      </c>
      <c r="AV538" s="13" t="s">
        <v>86</v>
      </c>
      <c r="AW538" s="13" t="s">
        <v>37</v>
      </c>
      <c r="AX538" s="13" t="s">
        <v>78</v>
      </c>
      <c r="AY538" s="199" t="s">
        <v>193</v>
      </c>
    </row>
    <row r="539" spans="1:65" s="14" customFormat="1" ht="11.25">
      <c r="B539" s="200"/>
      <c r="C539" s="201"/>
      <c r="D539" s="191" t="s">
        <v>202</v>
      </c>
      <c r="E539" s="202" t="s">
        <v>19</v>
      </c>
      <c r="F539" s="203" t="s">
        <v>86</v>
      </c>
      <c r="G539" s="201"/>
      <c r="H539" s="204">
        <v>1</v>
      </c>
      <c r="I539" s="205"/>
      <c r="J539" s="201"/>
      <c r="K539" s="201"/>
      <c r="L539" s="206"/>
      <c r="M539" s="207"/>
      <c r="N539" s="208"/>
      <c r="O539" s="208"/>
      <c r="P539" s="208"/>
      <c r="Q539" s="208"/>
      <c r="R539" s="208"/>
      <c r="S539" s="208"/>
      <c r="T539" s="209"/>
      <c r="AT539" s="210" t="s">
        <v>202</v>
      </c>
      <c r="AU539" s="210" t="s">
        <v>88</v>
      </c>
      <c r="AV539" s="14" t="s">
        <v>88</v>
      </c>
      <c r="AW539" s="14" t="s">
        <v>37</v>
      </c>
      <c r="AX539" s="14" t="s">
        <v>78</v>
      </c>
      <c r="AY539" s="210" t="s">
        <v>193</v>
      </c>
    </row>
    <row r="540" spans="1:65" s="15" customFormat="1" ht="11.25">
      <c r="B540" s="211"/>
      <c r="C540" s="212"/>
      <c r="D540" s="191" t="s">
        <v>202</v>
      </c>
      <c r="E540" s="213" t="s">
        <v>19</v>
      </c>
      <c r="F540" s="214" t="s">
        <v>207</v>
      </c>
      <c r="G540" s="212"/>
      <c r="H540" s="215">
        <v>1</v>
      </c>
      <c r="I540" s="216"/>
      <c r="J540" s="212"/>
      <c r="K540" s="212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202</v>
      </c>
      <c r="AU540" s="221" t="s">
        <v>88</v>
      </c>
      <c r="AV540" s="15" t="s">
        <v>200</v>
      </c>
      <c r="AW540" s="15" t="s">
        <v>37</v>
      </c>
      <c r="AX540" s="15" t="s">
        <v>86</v>
      </c>
      <c r="AY540" s="221" t="s">
        <v>193</v>
      </c>
    </row>
    <row r="541" spans="1:65" s="2" customFormat="1" ht="44.25" customHeight="1">
      <c r="A541" s="36"/>
      <c r="B541" s="37"/>
      <c r="C541" s="176" t="s">
        <v>591</v>
      </c>
      <c r="D541" s="176" t="s">
        <v>196</v>
      </c>
      <c r="E541" s="177" t="s">
        <v>592</v>
      </c>
      <c r="F541" s="178" t="s">
        <v>593</v>
      </c>
      <c r="G541" s="179" t="s">
        <v>97</v>
      </c>
      <c r="H541" s="180">
        <v>26.3</v>
      </c>
      <c r="I541" s="181"/>
      <c r="J541" s="182">
        <f>ROUND(I541*H541,2)</f>
        <v>0</v>
      </c>
      <c r="K541" s="178" t="s">
        <v>19</v>
      </c>
      <c r="L541" s="41"/>
      <c r="M541" s="183" t="s">
        <v>19</v>
      </c>
      <c r="N541" s="184" t="s">
        <v>49</v>
      </c>
      <c r="O541" s="66"/>
      <c r="P541" s="185">
        <f>O541*H541</f>
        <v>0</v>
      </c>
      <c r="Q541" s="185">
        <v>0</v>
      </c>
      <c r="R541" s="185">
        <f>Q541*H541</f>
        <v>0</v>
      </c>
      <c r="S541" s="185">
        <v>0.14000000000000001</v>
      </c>
      <c r="T541" s="186">
        <f>S541*H541</f>
        <v>3.6820000000000004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7" t="s">
        <v>200</v>
      </c>
      <c r="AT541" s="187" t="s">
        <v>196</v>
      </c>
      <c r="AU541" s="187" t="s">
        <v>88</v>
      </c>
      <c r="AY541" s="19" t="s">
        <v>193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19" t="s">
        <v>86</v>
      </c>
      <c r="BK541" s="188">
        <f>ROUND(I541*H541,2)</f>
        <v>0</v>
      </c>
      <c r="BL541" s="19" t="s">
        <v>200</v>
      </c>
      <c r="BM541" s="187" t="s">
        <v>594</v>
      </c>
    </row>
    <row r="542" spans="1:65" s="13" customFormat="1" ht="11.25">
      <c r="B542" s="189"/>
      <c r="C542" s="190"/>
      <c r="D542" s="191" t="s">
        <v>202</v>
      </c>
      <c r="E542" s="192" t="s">
        <v>19</v>
      </c>
      <c r="F542" s="193" t="s">
        <v>203</v>
      </c>
      <c r="G542" s="190"/>
      <c r="H542" s="192" t="s">
        <v>19</v>
      </c>
      <c r="I542" s="194"/>
      <c r="J542" s="190"/>
      <c r="K542" s="190"/>
      <c r="L542" s="195"/>
      <c r="M542" s="196"/>
      <c r="N542" s="197"/>
      <c r="O542" s="197"/>
      <c r="P542" s="197"/>
      <c r="Q542" s="197"/>
      <c r="R542" s="197"/>
      <c r="S542" s="197"/>
      <c r="T542" s="198"/>
      <c r="AT542" s="199" t="s">
        <v>202</v>
      </c>
      <c r="AU542" s="199" t="s">
        <v>88</v>
      </c>
      <c r="AV542" s="13" t="s">
        <v>86</v>
      </c>
      <c r="AW542" s="13" t="s">
        <v>37</v>
      </c>
      <c r="AX542" s="13" t="s">
        <v>78</v>
      </c>
      <c r="AY542" s="199" t="s">
        <v>193</v>
      </c>
    </row>
    <row r="543" spans="1:65" s="13" customFormat="1" ht="11.25">
      <c r="B543" s="189"/>
      <c r="C543" s="190"/>
      <c r="D543" s="191" t="s">
        <v>202</v>
      </c>
      <c r="E543" s="192" t="s">
        <v>19</v>
      </c>
      <c r="F543" s="193" t="s">
        <v>238</v>
      </c>
      <c r="G543" s="190"/>
      <c r="H543" s="192" t="s">
        <v>19</v>
      </c>
      <c r="I543" s="194"/>
      <c r="J543" s="190"/>
      <c r="K543" s="190"/>
      <c r="L543" s="195"/>
      <c r="M543" s="196"/>
      <c r="N543" s="197"/>
      <c r="O543" s="197"/>
      <c r="P543" s="197"/>
      <c r="Q543" s="197"/>
      <c r="R543" s="197"/>
      <c r="S543" s="197"/>
      <c r="T543" s="198"/>
      <c r="AT543" s="199" t="s">
        <v>202</v>
      </c>
      <c r="AU543" s="199" t="s">
        <v>88</v>
      </c>
      <c r="AV543" s="13" t="s">
        <v>86</v>
      </c>
      <c r="AW543" s="13" t="s">
        <v>37</v>
      </c>
      <c r="AX543" s="13" t="s">
        <v>78</v>
      </c>
      <c r="AY543" s="199" t="s">
        <v>193</v>
      </c>
    </row>
    <row r="544" spans="1:65" s="13" customFormat="1" ht="11.25">
      <c r="B544" s="189"/>
      <c r="C544" s="190"/>
      <c r="D544" s="191" t="s">
        <v>202</v>
      </c>
      <c r="E544" s="192" t="s">
        <v>19</v>
      </c>
      <c r="F544" s="193" t="s">
        <v>239</v>
      </c>
      <c r="G544" s="190"/>
      <c r="H544" s="192" t="s">
        <v>19</v>
      </c>
      <c r="I544" s="194"/>
      <c r="J544" s="190"/>
      <c r="K544" s="190"/>
      <c r="L544" s="195"/>
      <c r="M544" s="196"/>
      <c r="N544" s="197"/>
      <c r="O544" s="197"/>
      <c r="P544" s="197"/>
      <c r="Q544" s="197"/>
      <c r="R544" s="197"/>
      <c r="S544" s="197"/>
      <c r="T544" s="198"/>
      <c r="AT544" s="199" t="s">
        <v>202</v>
      </c>
      <c r="AU544" s="199" t="s">
        <v>88</v>
      </c>
      <c r="AV544" s="13" t="s">
        <v>86</v>
      </c>
      <c r="AW544" s="13" t="s">
        <v>37</v>
      </c>
      <c r="AX544" s="13" t="s">
        <v>78</v>
      </c>
      <c r="AY544" s="199" t="s">
        <v>193</v>
      </c>
    </row>
    <row r="545" spans="1:65" s="13" customFormat="1" ht="11.25">
      <c r="B545" s="189"/>
      <c r="C545" s="190"/>
      <c r="D545" s="191" t="s">
        <v>202</v>
      </c>
      <c r="E545" s="192" t="s">
        <v>19</v>
      </c>
      <c r="F545" s="193" t="s">
        <v>240</v>
      </c>
      <c r="G545" s="190"/>
      <c r="H545" s="192" t="s">
        <v>19</v>
      </c>
      <c r="I545" s="194"/>
      <c r="J545" s="190"/>
      <c r="K545" s="190"/>
      <c r="L545" s="195"/>
      <c r="M545" s="196"/>
      <c r="N545" s="197"/>
      <c r="O545" s="197"/>
      <c r="P545" s="197"/>
      <c r="Q545" s="197"/>
      <c r="R545" s="197"/>
      <c r="S545" s="197"/>
      <c r="T545" s="198"/>
      <c r="AT545" s="199" t="s">
        <v>202</v>
      </c>
      <c r="AU545" s="199" t="s">
        <v>88</v>
      </c>
      <c r="AV545" s="13" t="s">
        <v>86</v>
      </c>
      <c r="AW545" s="13" t="s">
        <v>37</v>
      </c>
      <c r="AX545" s="13" t="s">
        <v>78</v>
      </c>
      <c r="AY545" s="199" t="s">
        <v>193</v>
      </c>
    </row>
    <row r="546" spans="1:65" s="14" customFormat="1" ht="11.25">
      <c r="B546" s="200"/>
      <c r="C546" s="201"/>
      <c r="D546" s="191" t="s">
        <v>202</v>
      </c>
      <c r="E546" s="202" t="s">
        <v>19</v>
      </c>
      <c r="F546" s="203" t="s">
        <v>139</v>
      </c>
      <c r="G546" s="201"/>
      <c r="H546" s="204">
        <v>26.3</v>
      </c>
      <c r="I546" s="205"/>
      <c r="J546" s="201"/>
      <c r="K546" s="201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202</v>
      </c>
      <c r="AU546" s="210" t="s">
        <v>88</v>
      </c>
      <c r="AV546" s="14" t="s">
        <v>88</v>
      </c>
      <c r="AW546" s="14" t="s">
        <v>37</v>
      </c>
      <c r="AX546" s="14" t="s">
        <v>78</v>
      </c>
      <c r="AY546" s="210" t="s">
        <v>193</v>
      </c>
    </row>
    <row r="547" spans="1:65" s="15" customFormat="1" ht="11.25">
      <c r="B547" s="211"/>
      <c r="C547" s="212"/>
      <c r="D547" s="191" t="s">
        <v>202</v>
      </c>
      <c r="E547" s="213" t="s">
        <v>137</v>
      </c>
      <c r="F547" s="214" t="s">
        <v>207</v>
      </c>
      <c r="G547" s="212"/>
      <c r="H547" s="215">
        <v>26.3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202</v>
      </c>
      <c r="AU547" s="221" t="s">
        <v>88</v>
      </c>
      <c r="AV547" s="15" t="s">
        <v>200</v>
      </c>
      <c r="AW547" s="15" t="s">
        <v>37</v>
      </c>
      <c r="AX547" s="15" t="s">
        <v>86</v>
      </c>
      <c r="AY547" s="221" t="s">
        <v>193</v>
      </c>
    </row>
    <row r="548" spans="1:65" s="2" customFormat="1" ht="24.2" customHeight="1">
      <c r="A548" s="36"/>
      <c r="B548" s="37"/>
      <c r="C548" s="176" t="s">
        <v>344</v>
      </c>
      <c r="D548" s="176" t="s">
        <v>196</v>
      </c>
      <c r="E548" s="177" t="s">
        <v>595</v>
      </c>
      <c r="F548" s="178" t="s">
        <v>596</v>
      </c>
      <c r="G548" s="179" t="s">
        <v>97</v>
      </c>
      <c r="H548" s="180">
        <v>59.695</v>
      </c>
      <c r="I548" s="181"/>
      <c r="J548" s="182">
        <f>ROUND(I548*H548,2)</f>
        <v>0</v>
      </c>
      <c r="K548" s="178" t="s">
        <v>212</v>
      </c>
      <c r="L548" s="41"/>
      <c r="M548" s="183" t="s">
        <v>19</v>
      </c>
      <c r="N548" s="184" t="s">
        <v>49</v>
      </c>
      <c r="O548" s="66"/>
      <c r="P548" s="185">
        <f>O548*H548</f>
        <v>0</v>
      </c>
      <c r="Q548" s="185">
        <v>0</v>
      </c>
      <c r="R548" s="185">
        <f>Q548*H548</f>
        <v>0</v>
      </c>
      <c r="S548" s="185">
        <v>1.4E-2</v>
      </c>
      <c r="T548" s="186">
        <f>S548*H548</f>
        <v>0.83572999999999997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87" t="s">
        <v>200</v>
      </c>
      <c r="AT548" s="187" t="s">
        <v>196</v>
      </c>
      <c r="AU548" s="187" t="s">
        <v>88</v>
      </c>
      <c r="AY548" s="19" t="s">
        <v>193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19" t="s">
        <v>86</v>
      </c>
      <c r="BK548" s="188">
        <f>ROUND(I548*H548,2)</f>
        <v>0</v>
      </c>
      <c r="BL548" s="19" t="s">
        <v>200</v>
      </c>
      <c r="BM548" s="187" t="s">
        <v>597</v>
      </c>
    </row>
    <row r="549" spans="1:65" s="2" customFormat="1" ht="11.25">
      <c r="A549" s="36"/>
      <c r="B549" s="37"/>
      <c r="C549" s="38"/>
      <c r="D549" s="222" t="s">
        <v>214</v>
      </c>
      <c r="E549" s="38"/>
      <c r="F549" s="223" t="s">
        <v>598</v>
      </c>
      <c r="G549" s="38"/>
      <c r="H549" s="38"/>
      <c r="I549" s="224"/>
      <c r="J549" s="38"/>
      <c r="K549" s="38"/>
      <c r="L549" s="41"/>
      <c r="M549" s="225"/>
      <c r="N549" s="226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214</v>
      </c>
      <c r="AU549" s="19" t="s">
        <v>88</v>
      </c>
    </row>
    <row r="550" spans="1:65" s="13" customFormat="1" ht="11.25">
      <c r="B550" s="189"/>
      <c r="C550" s="190"/>
      <c r="D550" s="191" t="s">
        <v>202</v>
      </c>
      <c r="E550" s="192" t="s">
        <v>19</v>
      </c>
      <c r="F550" s="193" t="s">
        <v>203</v>
      </c>
      <c r="G550" s="190"/>
      <c r="H550" s="192" t="s">
        <v>19</v>
      </c>
      <c r="I550" s="194"/>
      <c r="J550" s="190"/>
      <c r="K550" s="190"/>
      <c r="L550" s="195"/>
      <c r="M550" s="196"/>
      <c r="N550" s="197"/>
      <c r="O550" s="197"/>
      <c r="P550" s="197"/>
      <c r="Q550" s="197"/>
      <c r="R550" s="197"/>
      <c r="S550" s="197"/>
      <c r="T550" s="198"/>
      <c r="AT550" s="199" t="s">
        <v>202</v>
      </c>
      <c r="AU550" s="199" t="s">
        <v>88</v>
      </c>
      <c r="AV550" s="13" t="s">
        <v>86</v>
      </c>
      <c r="AW550" s="13" t="s">
        <v>37</v>
      </c>
      <c r="AX550" s="13" t="s">
        <v>78</v>
      </c>
      <c r="AY550" s="199" t="s">
        <v>193</v>
      </c>
    </row>
    <row r="551" spans="1:65" s="13" customFormat="1" ht="11.25">
      <c r="B551" s="189"/>
      <c r="C551" s="190"/>
      <c r="D551" s="191" t="s">
        <v>202</v>
      </c>
      <c r="E551" s="192" t="s">
        <v>19</v>
      </c>
      <c r="F551" s="193" t="s">
        <v>204</v>
      </c>
      <c r="G551" s="190"/>
      <c r="H551" s="192" t="s">
        <v>19</v>
      </c>
      <c r="I551" s="194"/>
      <c r="J551" s="190"/>
      <c r="K551" s="190"/>
      <c r="L551" s="195"/>
      <c r="M551" s="196"/>
      <c r="N551" s="197"/>
      <c r="O551" s="197"/>
      <c r="P551" s="197"/>
      <c r="Q551" s="197"/>
      <c r="R551" s="197"/>
      <c r="S551" s="197"/>
      <c r="T551" s="198"/>
      <c r="AT551" s="199" t="s">
        <v>202</v>
      </c>
      <c r="AU551" s="199" t="s">
        <v>88</v>
      </c>
      <c r="AV551" s="13" t="s">
        <v>86</v>
      </c>
      <c r="AW551" s="13" t="s">
        <v>37</v>
      </c>
      <c r="AX551" s="13" t="s">
        <v>78</v>
      </c>
      <c r="AY551" s="199" t="s">
        <v>193</v>
      </c>
    </row>
    <row r="552" spans="1:65" s="13" customFormat="1" ht="11.25">
      <c r="B552" s="189"/>
      <c r="C552" s="190"/>
      <c r="D552" s="191" t="s">
        <v>202</v>
      </c>
      <c r="E552" s="192" t="s">
        <v>19</v>
      </c>
      <c r="F552" s="193" t="s">
        <v>205</v>
      </c>
      <c r="G552" s="190"/>
      <c r="H552" s="192" t="s">
        <v>19</v>
      </c>
      <c r="I552" s="194"/>
      <c r="J552" s="190"/>
      <c r="K552" s="190"/>
      <c r="L552" s="195"/>
      <c r="M552" s="196"/>
      <c r="N552" s="197"/>
      <c r="O552" s="197"/>
      <c r="P552" s="197"/>
      <c r="Q552" s="197"/>
      <c r="R552" s="197"/>
      <c r="S552" s="197"/>
      <c r="T552" s="198"/>
      <c r="AT552" s="199" t="s">
        <v>202</v>
      </c>
      <c r="AU552" s="199" t="s">
        <v>88</v>
      </c>
      <c r="AV552" s="13" t="s">
        <v>86</v>
      </c>
      <c r="AW552" s="13" t="s">
        <v>37</v>
      </c>
      <c r="AX552" s="13" t="s">
        <v>78</v>
      </c>
      <c r="AY552" s="199" t="s">
        <v>193</v>
      </c>
    </row>
    <row r="553" spans="1:65" s="13" customFormat="1" ht="11.25">
      <c r="B553" s="189"/>
      <c r="C553" s="190"/>
      <c r="D553" s="191" t="s">
        <v>202</v>
      </c>
      <c r="E553" s="192" t="s">
        <v>19</v>
      </c>
      <c r="F553" s="193" t="s">
        <v>299</v>
      </c>
      <c r="G553" s="190"/>
      <c r="H553" s="192" t="s">
        <v>19</v>
      </c>
      <c r="I553" s="194"/>
      <c r="J553" s="190"/>
      <c r="K553" s="190"/>
      <c r="L553" s="195"/>
      <c r="M553" s="196"/>
      <c r="N553" s="197"/>
      <c r="O553" s="197"/>
      <c r="P553" s="197"/>
      <c r="Q553" s="197"/>
      <c r="R553" s="197"/>
      <c r="S553" s="197"/>
      <c r="T553" s="198"/>
      <c r="AT553" s="199" t="s">
        <v>202</v>
      </c>
      <c r="AU553" s="199" t="s">
        <v>88</v>
      </c>
      <c r="AV553" s="13" t="s">
        <v>86</v>
      </c>
      <c r="AW553" s="13" t="s">
        <v>37</v>
      </c>
      <c r="AX553" s="13" t="s">
        <v>78</v>
      </c>
      <c r="AY553" s="199" t="s">
        <v>193</v>
      </c>
    </row>
    <row r="554" spans="1:65" s="13" customFormat="1" ht="11.25">
      <c r="B554" s="189"/>
      <c r="C554" s="190"/>
      <c r="D554" s="191" t="s">
        <v>202</v>
      </c>
      <c r="E554" s="192" t="s">
        <v>19</v>
      </c>
      <c r="F554" s="193" t="s">
        <v>599</v>
      </c>
      <c r="G554" s="190"/>
      <c r="H554" s="192" t="s">
        <v>19</v>
      </c>
      <c r="I554" s="194"/>
      <c r="J554" s="190"/>
      <c r="K554" s="190"/>
      <c r="L554" s="195"/>
      <c r="M554" s="196"/>
      <c r="N554" s="197"/>
      <c r="O554" s="197"/>
      <c r="P554" s="197"/>
      <c r="Q554" s="197"/>
      <c r="R554" s="197"/>
      <c r="S554" s="197"/>
      <c r="T554" s="198"/>
      <c r="AT554" s="199" t="s">
        <v>202</v>
      </c>
      <c r="AU554" s="199" t="s">
        <v>88</v>
      </c>
      <c r="AV554" s="13" t="s">
        <v>86</v>
      </c>
      <c r="AW554" s="13" t="s">
        <v>37</v>
      </c>
      <c r="AX554" s="13" t="s">
        <v>78</v>
      </c>
      <c r="AY554" s="199" t="s">
        <v>193</v>
      </c>
    </row>
    <row r="555" spans="1:65" s="14" customFormat="1" ht="11.25">
      <c r="B555" s="200"/>
      <c r="C555" s="201"/>
      <c r="D555" s="191" t="s">
        <v>202</v>
      </c>
      <c r="E555" s="202" t="s">
        <v>19</v>
      </c>
      <c r="F555" s="203" t="s">
        <v>600</v>
      </c>
      <c r="G555" s="201"/>
      <c r="H555" s="204">
        <v>6.31</v>
      </c>
      <c r="I555" s="205"/>
      <c r="J555" s="201"/>
      <c r="K555" s="201"/>
      <c r="L555" s="206"/>
      <c r="M555" s="207"/>
      <c r="N555" s="208"/>
      <c r="O555" s="208"/>
      <c r="P555" s="208"/>
      <c r="Q555" s="208"/>
      <c r="R555" s="208"/>
      <c r="S555" s="208"/>
      <c r="T555" s="209"/>
      <c r="AT555" s="210" t="s">
        <v>202</v>
      </c>
      <c r="AU555" s="210" t="s">
        <v>88</v>
      </c>
      <c r="AV555" s="14" t="s">
        <v>88</v>
      </c>
      <c r="AW555" s="14" t="s">
        <v>37</v>
      </c>
      <c r="AX555" s="14" t="s">
        <v>78</v>
      </c>
      <c r="AY555" s="210" t="s">
        <v>193</v>
      </c>
    </row>
    <row r="556" spans="1:65" s="14" customFormat="1" ht="22.5">
      <c r="B556" s="200"/>
      <c r="C556" s="201"/>
      <c r="D556" s="191" t="s">
        <v>202</v>
      </c>
      <c r="E556" s="202" t="s">
        <v>19</v>
      </c>
      <c r="F556" s="203" t="s">
        <v>601</v>
      </c>
      <c r="G556" s="201"/>
      <c r="H556" s="204">
        <v>13.302</v>
      </c>
      <c r="I556" s="205"/>
      <c r="J556" s="201"/>
      <c r="K556" s="201"/>
      <c r="L556" s="206"/>
      <c r="M556" s="207"/>
      <c r="N556" s="208"/>
      <c r="O556" s="208"/>
      <c r="P556" s="208"/>
      <c r="Q556" s="208"/>
      <c r="R556" s="208"/>
      <c r="S556" s="208"/>
      <c r="T556" s="209"/>
      <c r="AT556" s="210" t="s">
        <v>202</v>
      </c>
      <c r="AU556" s="210" t="s">
        <v>88</v>
      </c>
      <c r="AV556" s="14" t="s">
        <v>88</v>
      </c>
      <c r="AW556" s="14" t="s">
        <v>37</v>
      </c>
      <c r="AX556" s="14" t="s">
        <v>78</v>
      </c>
      <c r="AY556" s="210" t="s">
        <v>193</v>
      </c>
    </row>
    <row r="557" spans="1:65" s="14" customFormat="1" ht="11.25">
      <c r="B557" s="200"/>
      <c r="C557" s="201"/>
      <c r="D557" s="191" t="s">
        <v>202</v>
      </c>
      <c r="E557" s="202" t="s">
        <v>19</v>
      </c>
      <c r="F557" s="203" t="s">
        <v>602</v>
      </c>
      <c r="G557" s="201"/>
      <c r="H557" s="204">
        <v>4.4800000000000004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202</v>
      </c>
      <c r="AU557" s="210" t="s">
        <v>88</v>
      </c>
      <c r="AV557" s="14" t="s">
        <v>88</v>
      </c>
      <c r="AW557" s="14" t="s">
        <v>37</v>
      </c>
      <c r="AX557" s="14" t="s">
        <v>78</v>
      </c>
      <c r="AY557" s="210" t="s">
        <v>193</v>
      </c>
    </row>
    <row r="558" spans="1:65" s="14" customFormat="1" ht="11.25">
      <c r="B558" s="200"/>
      <c r="C558" s="201"/>
      <c r="D558" s="191" t="s">
        <v>202</v>
      </c>
      <c r="E558" s="202" t="s">
        <v>19</v>
      </c>
      <c r="F558" s="203" t="s">
        <v>603</v>
      </c>
      <c r="G558" s="201"/>
      <c r="H558" s="204">
        <v>4.3520000000000003</v>
      </c>
      <c r="I558" s="205"/>
      <c r="J558" s="201"/>
      <c r="K558" s="201"/>
      <c r="L558" s="206"/>
      <c r="M558" s="207"/>
      <c r="N558" s="208"/>
      <c r="O558" s="208"/>
      <c r="P558" s="208"/>
      <c r="Q558" s="208"/>
      <c r="R558" s="208"/>
      <c r="S558" s="208"/>
      <c r="T558" s="209"/>
      <c r="AT558" s="210" t="s">
        <v>202</v>
      </c>
      <c r="AU558" s="210" t="s">
        <v>88</v>
      </c>
      <c r="AV558" s="14" t="s">
        <v>88</v>
      </c>
      <c r="AW558" s="14" t="s">
        <v>37</v>
      </c>
      <c r="AX558" s="14" t="s">
        <v>78</v>
      </c>
      <c r="AY558" s="210" t="s">
        <v>193</v>
      </c>
    </row>
    <row r="559" spans="1:65" s="14" customFormat="1" ht="11.25">
      <c r="B559" s="200"/>
      <c r="C559" s="201"/>
      <c r="D559" s="191" t="s">
        <v>202</v>
      </c>
      <c r="E559" s="202" t="s">
        <v>19</v>
      </c>
      <c r="F559" s="203" t="s">
        <v>604</v>
      </c>
      <c r="G559" s="201"/>
      <c r="H559" s="204">
        <v>7.2960000000000003</v>
      </c>
      <c r="I559" s="205"/>
      <c r="J559" s="201"/>
      <c r="K559" s="201"/>
      <c r="L559" s="206"/>
      <c r="M559" s="207"/>
      <c r="N559" s="208"/>
      <c r="O559" s="208"/>
      <c r="P559" s="208"/>
      <c r="Q559" s="208"/>
      <c r="R559" s="208"/>
      <c r="S559" s="208"/>
      <c r="T559" s="209"/>
      <c r="AT559" s="210" t="s">
        <v>202</v>
      </c>
      <c r="AU559" s="210" t="s">
        <v>88</v>
      </c>
      <c r="AV559" s="14" t="s">
        <v>88</v>
      </c>
      <c r="AW559" s="14" t="s">
        <v>37</v>
      </c>
      <c r="AX559" s="14" t="s">
        <v>78</v>
      </c>
      <c r="AY559" s="210" t="s">
        <v>193</v>
      </c>
    </row>
    <row r="560" spans="1:65" s="16" customFormat="1" ht="11.25">
      <c r="B560" s="227"/>
      <c r="C560" s="228"/>
      <c r="D560" s="191" t="s">
        <v>202</v>
      </c>
      <c r="E560" s="229" t="s">
        <v>19</v>
      </c>
      <c r="F560" s="230" t="s">
        <v>230</v>
      </c>
      <c r="G560" s="228"/>
      <c r="H560" s="231">
        <v>35.74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AT560" s="237" t="s">
        <v>202</v>
      </c>
      <c r="AU560" s="237" t="s">
        <v>88</v>
      </c>
      <c r="AV560" s="16" t="s">
        <v>194</v>
      </c>
      <c r="AW560" s="16" t="s">
        <v>37</v>
      </c>
      <c r="AX560" s="16" t="s">
        <v>78</v>
      </c>
      <c r="AY560" s="237" t="s">
        <v>193</v>
      </c>
    </row>
    <row r="561" spans="1:65" s="13" customFormat="1" ht="11.25">
      <c r="B561" s="189"/>
      <c r="C561" s="190"/>
      <c r="D561" s="191" t="s">
        <v>202</v>
      </c>
      <c r="E561" s="192" t="s">
        <v>19</v>
      </c>
      <c r="F561" s="193" t="s">
        <v>274</v>
      </c>
      <c r="G561" s="190"/>
      <c r="H561" s="192" t="s">
        <v>19</v>
      </c>
      <c r="I561" s="194"/>
      <c r="J561" s="190"/>
      <c r="K561" s="190"/>
      <c r="L561" s="195"/>
      <c r="M561" s="196"/>
      <c r="N561" s="197"/>
      <c r="O561" s="197"/>
      <c r="P561" s="197"/>
      <c r="Q561" s="197"/>
      <c r="R561" s="197"/>
      <c r="S561" s="197"/>
      <c r="T561" s="198"/>
      <c r="AT561" s="199" t="s">
        <v>202</v>
      </c>
      <c r="AU561" s="199" t="s">
        <v>88</v>
      </c>
      <c r="AV561" s="13" t="s">
        <v>86</v>
      </c>
      <c r="AW561" s="13" t="s">
        <v>37</v>
      </c>
      <c r="AX561" s="13" t="s">
        <v>78</v>
      </c>
      <c r="AY561" s="199" t="s">
        <v>193</v>
      </c>
    </row>
    <row r="562" spans="1:65" s="13" customFormat="1" ht="11.25">
      <c r="B562" s="189"/>
      <c r="C562" s="190"/>
      <c r="D562" s="191" t="s">
        <v>202</v>
      </c>
      <c r="E562" s="192" t="s">
        <v>19</v>
      </c>
      <c r="F562" s="193" t="s">
        <v>338</v>
      </c>
      <c r="G562" s="190"/>
      <c r="H562" s="192" t="s">
        <v>19</v>
      </c>
      <c r="I562" s="194"/>
      <c r="J562" s="190"/>
      <c r="K562" s="190"/>
      <c r="L562" s="195"/>
      <c r="M562" s="196"/>
      <c r="N562" s="197"/>
      <c r="O562" s="197"/>
      <c r="P562" s="197"/>
      <c r="Q562" s="197"/>
      <c r="R562" s="197"/>
      <c r="S562" s="197"/>
      <c r="T562" s="198"/>
      <c r="AT562" s="199" t="s">
        <v>202</v>
      </c>
      <c r="AU562" s="199" t="s">
        <v>88</v>
      </c>
      <c r="AV562" s="13" t="s">
        <v>86</v>
      </c>
      <c r="AW562" s="13" t="s">
        <v>37</v>
      </c>
      <c r="AX562" s="13" t="s">
        <v>78</v>
      </c>
      <c r="AY562" s="199" t="s">
        <v>193</v>
      </c>
    </row>
    <row r="563" spans="1:65" s="13" customFormat="1" ht="11.25">
      <c r="B563" s="189"/>
      <c r="C563" s="190"/>
      <c r="D563" s="191" t="s">
        <v>202</v>
      </c>
      <c r="E563" s="192" t="s">
        <v>19</v>
      </c>
      <c r="F563" s="193" t="s">
        <v>205</v>
      </c>
      <c r="G563" s="190"/>
      <c r="H563" s="192" t="s">
        <v>19</v>
      </c>
      <c r="I563" s="194"/>
      <c r="J563" s="190"/>
      <c r="K563" s="190"/>
      <c r="L563" s="195"/>
      <c r="M563" s="196"/>
      <c r="N563" s="197"/>
      <c r="O563" s="197"/>
      <c r="P563" s="197"/>
      <c r="Q563" s="197"/>
      <c r="R563" s="197"/>
      <c r="S563" s="197"/>
      <c r="T563" s="198"/>
      <c r="AT563" s="199" t="s">
        <v>202</v>
      </c>
      <c r="AU563" s="199" t="s">
        <v>88</v>
      </c>
      <c r="AV563" s="13" t="s">
        <v>86</v>
      </c>
      <c r="AW563" s="13" t="s">
        <v>37</v>
      </c>
      <c r="AX563" s="13" t="s">
        <v>78</v>
      </c>
      <c r="AY563" s="199" t="s">
        <v>193</v>
      </c>
    </row>
    <row r="564" spans="1:65" s="13" customFormat="1" ht="11.25">
      <c r="B564" s="189"/>
      <c r="C564" s="190"/>
      <c r="D564" s="191" t="s">
        <v>202</v>
      </c>
      <c r="E564" s="192" t="s">
        <v>19</v>
      </c>
      <c r="F564" s="193" t="s">
        <v>605</v>
      </c>
      <c r="G564" s="190"/>
      <c r="H564" s="192" t="s">
        <v>19</v>
      </c>
      <c r="I564" s="194"/>
      <c r="J564" s="190"/>
      <c r="K564" s="190"/>
      <c r="L564" s="195"/>
      <c r="M564" s="196"/>
      <c r="N564" s="197"/>
      <c r="O564" s="197"/>
      <c r="P564" s="197"/>
      <c r="Q564" s="197"/>
      <c r="R564" s="197"/>
      <c r="S564" s="197"/>
      <c r="T564" s="198"/>
      <c r="AT564" s="199" t="s">
        <v>202</v>
      </c>
      <c r="AU564" s="199" t="s">
        <v>88</v>
      </c>
      <c r="AV564" s="13" t="s">
        <v>86</v>
      </c>
      <c r="AW564" s="13" t="s">
        <v>37</v>
      </c>
      <c r="AX564" s="13" t="s">
        <v>78</v>
      </c>
      <c r="AY564" s="199" t="s">
        <v>193</v>
      </c>
    </row>
    <row r="565" spans="1:65" s="13" customFormat="1" ht="11.25">
      <c r="B565" s="189"/>
      <c r="C565" s="190"/>
      <c r="D565" s="191" t="s">
        <v>202</v>
      </c>
      <c r="E565" s="192" t="s">
        <v>19</v>
      </c>
      <c r="F565" s="193" t="s">
        <v>606</v>
      </c>
      <c r="G565" s="190"/>
      <c r="H565" s="192" t="s">
        <v>19</v>
      </c>
      <c r="I565" s="194"/>
      <c r="J565" s="190"/>
      <c r="K565" s="190"/>
      <c r="L565" s="195"/>
      <c r="M565" s="196"/>
      <c r="N565" s="197"/>
      <c r="O565" s="197"/>
      <c r="P565" s="197"/>
      <c r="Q565" s="197"/>
      <c r="R565" s="197"/>
      <c r="S565" s="197"/>
      <c r="T565" s="198"/>
      <c r="AT565" s="199" t="s">
        <v>202</v>
      </c>
      <c r="AU565" s="199" t="s">
        <v>88</v>
      </c>
      <c r="AV565" s="13" t="s">
        <v>86</v>
      </c>
      <c r="AW565" s="13" t="s">
        <v>37</v>
      </c>
      <c r="AX565" s="13" t="s">
        <v>78</v>
      </c>
      <c r="AY565" s="199" t="s">
        <v>193</v>
      </c>
    </row>
    <row r="566" spans="1:65" s="14" customFormat="1" ht="11.25">
      <c r="B566" s="200"/>
      <c r="C566" s="201"/>
      <c r="D566" s="191" t="s">
        <v>202</v>
      </c>
      <c r="E566" s="202" t="s">
        <v>19</v>
      </c>
      <c r="F566" s="203" t="s">
        <v>607</v>
      </c>
      <c r="G566" s="201"/>
      <c r="H566" s="204">
        <v>23.954999999999998</v>
      </c>
      <c r="I566" s="205"/>
      <c r="J566" s="201"/>
      <c r="K566" s="201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202</v>
      </c>
      <c r="AU566" s="210" t="s">
        <v>88</v>
      </c>
      <c r="AV566" s="14" t="s">
        <v>88</v>
      </c>
      <c r="AW566" s="14" t="s">
        <v>37</v>
      </c>
      <c r="AX566" s="14" t="s">
        <v>78</v>
      </c>
      <c r="AY566" s="210" t="s">
        <v>193</v>
      </c>
    </row>
    <row r="567" spans="1:65" s="16" customFormat="1" ht="11.25">
      <c r="B567" s="227"/>
      <c r="C567" s="228"/>
      <c r="D567" s="191" t="s">
        <v>202</v>
      </c>
      <c r="E567" s="229" t="s">
        <v>19</v>
      </c>
      <c r="F567" s="230" t="s">
        <v>230</v>
      </c>
      <c r="G567" s="228"/>
      <c r="H567" s="231">
        <v>23.954999999999998</v>
      </c>
      <c r="I567" s="232"/>
      <c r="J567" s="228"/>
      <c r="K567" s="228"/>
      <c r="L567" s="233"/>
      <c r="M567" s="234"/>
      <c r="N567" s="235"/>
      <c r="O567" s="235"/>
      <c r="P567" s="235"/>
      <c r="Q567" s="235"/>
      <c r="R567" s="235"/>
      <c r="S567" s="235"/>
      <c r="T567" s="236"/>
      <c r="AT567" s="237" t="s">
        <v>202</v>
      </c>
      <c r="AU567" s="237" t="s">
        <v>88</v>
      </c>
      <c r="AV567" s="16" t="s">
        <v>194</v>
      </c>
      <c r="AW567" s="16" t="s">
        <v>37</v>
      </c>
      <c r="AX567" s="16" t="s">
        <v>78</v>
      </c>
      <c r="AY567" s="237" t="s">
        <v>193</v>
      </c>
    </row>
    <row r="568" spans="1:65" s="15" customFormat="1" ht="11.25">
      <c r="B568" s="211"/>
      <c r="C568" s="212"/>
      <c r="D568" s="191" t="s">
        <v>202</v>
      </c>
      <c r="E568" s="213" t="s">
        <v>19</v>
      </c>
      <c r="F568" s="214" t="s">
        <v>207</v>
      </c>
      <c r="G568" s="212"/>
      <c r="H568" s="215">
        <v>59.695</v>
      </c>
      <c r="I568" s="216"/>
      <c r="J568" s="212"/>
      <c r="K568" s="212"/>
      <c r="L568" s="217"/>
      <c r="M568" s="218"/>
      <c r="N568" s="219"/>
      <c r="O568" s="219"/>
      <c r="P568" s="219"/>
      <c r="Q568" s="219"/>
      <c r="R568" s="219"/>
      <c r="S568" s="219"/>
      <c r="T568" s="220"/>
      <c r="AT568" s="221" t="s">
        <v>202</v>
      </c>
      <c r="AU568" s="221" t="s">
        <v>88</v>
      </c>
      <c r="AV568" s="15" t="s">
        <v>200</v>
      </c>
      <c r="AW568" s="15" t="s">
        <v>37</v>
      </c>
      <c r="AX568" s="15" t="s">
        <v>86</v>
      </c>
      <c r="AY568" s="221" t="s">
        <v>193</v>
      </c>
    </row>
    <row r="569" spans="1:65" s="2" customFormat="1" ht="49.15" customHeight="1">
      <c r="A569" s="36"/>
      <c r="B569" s="37"/>
      <c r="C569" s="176" t="s">
        <v>608</v>
      </c>
      <c r="D569" s="176" t="s">
        <v>196</v>
      </c>
      <c r="E569" s="177" t="s">
        <v>609</v>
      </c>
      <c r="F569" s="178" t="s">
        <v>610</v>
      </c>
      <c r="G569" s="179" t="s">
        <v>589</v>
      </c>
      <c r="H569" s="180">
        <v>1</v>
      </c>
      <c r="I569" s="181"/>
      <c r="J569" s="182">
        <f>ROUND(I569*H569,2)</f>
        <v>0</v>
      </c>
      <c r="K569" s="178" t="s">
        <v>19</v>
      </c>
      <c r="L569" s="41"/>
      <c r="M569" s="183" t="s">
        <v>19</v>
      </c>
      <c r="N569" s="184" t="s">
        <v>49</v>
      </c>
      <c r="O569" s="66"/>
      <c r="P569" s="185">
        <f>O569*H569</f>
        <v>0</v>
      </c>
      <c r="Q569" s="185">
        <v>0</v>
      </c>
      <c r="R569" s="185">
        <f>Q569*H569</f>
        <v>0</v>
      </c>
      <c r="S569" s="185">
        <v>0</v>
      </c>
      <c r="T569" s="186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87" t="s">
        <v>200</v>
      </c>
      <c r="AT569" s="187" t="s">
        <v>196</v>
      </c>
      <c r="AU569" s="187" t="s">
        <v>88</v>
      </c>
      <c r="AY569" s="19" t="s">
        <v>193</v>
      </c>
      <c r="BE569" s="188">
        <f>IF(N569="základní",J569,0)</f>
        <v>0</v>
      </c>
      <c r="BF569" s="188">
        <f>IF(N569="snížená",J569,0)</f>
        <v>0</v>
      </c>
      <c r="BG569" s="188">
        <f>IF(N569="zákl. přenesená",J569,0)</f>
        <v>0</v>
      </c>
      <c r="BH569" s="188">
        <f>IF(N569="sníž. přenesená",J569,0)</f>
        <v>0</v>
      </c>
      <c r="BI569" s="188">
        <f>IF(N569="nulová",J569,0)</f>
        <v>0</v>
      </c>
      <c r="BJ569" s="19" t="s">
        <v>86</v>
      </c>
      <c r="BK569" s="188">
        <f>ROUND(I569*H569,2)</f>
        <v>0</v>
      </c>
      <c r="BL569" s="19" t="s">
        <v>200</v>
      </c>
      <c r="BM569" s="187" t="s">
        <v>611</v>
      </c>
    </row>
    <row r="570" spans="1:65" s="13" customFormat="1" ht="11.25">
      <c r="B570" s="189"/>
      <c r="C570" s="190"/>
      <c r="D570" s="191" t="s">
        <v>202</v>
      </c>
      <c r="E570" s="192" t="s">
        <v>19</v>
      </c>
      <c r="F570" s="193" t="s">
        <v>203</v>
      </c>
      <c r="G570" s="190"/>
      <c r="H570" s="192" t="s">
        <v>19</v>
      </c>
      <c r="I570" s="194"/>
      <c r="J570" s="190"/>
      <c r="K570" s="190"/>
      <c r="L570" s="195"/>
      <c r="M570" s="196"/>
      <c r="N570" s="197"/>
      <c r="O570" s="197"/>
      <c r="P570" s="197"/>
      <c r="Q570" s="197"/>
      <c r="R570" s="197"/>
      <c r="S570" s="197"/>
      <c r="T570" s="198"/>
      <c r="AT570" s="199" t="s">
        <v>202</v>
      </c>
      <c r="AU570" s="199" t="s">
        <v>88</v>
      </c>
      <c r="AV570" s="13" t="s">
        <v>86</v>
      </c>
      <c r="AW570" s="13" t="s">
        <v>37</v>
      </c>
      <c r="AX570" s="13" t="s">
        <v>78</v>
      </c>
      <c r="AY570" s="199" t="s">
        <v>193</v>
      </c>
    </row>
    <row r="571" spans="1:65" s="13" customFormat="1" ht="22.5">
      <c r="B571" s="189"/>
      <c r="C571" s="190"/>
      <c r="D571" s="191" t="s">
        <v>202</v>
      </c>
      <c r="E571" s="192" t="s">
        <v>19</v>
      </c>
      <c r="F571" s="193" t="s">
        <v>612</v>
      </c>
      <c r="G571" s="190"/>
      <c r="H571" s="192" t="s">
        <v>19</v>
      </c>
      <c r="I571" s="194"/>
      <c r="J571" s="190"/>
      <c r="K571" s="190"/>
      <c r="L571" s="195"/>
      <c r="M571" s="196"/>
      <c r="N571" s="197"/>
      <c r="O571" s="197"/>
      <c r="P571" s="197"/>
      <c r="Q571" s="197"/>
      <c r="R571" s="197"/>
      <c r="S571" s="197"/>
      <c r="T571" s="198"/>
      <c r="AT571" s="199" t="s">
        <v>202</v>
      </c>
      <c r="AU571" s="199" t="s">
        <v>88</v>
      </c>
      <c r="AV571" s="13" t="s">
        <v>86</v>
      </c>
      <c r="AW571" s="13" t="s">
        <v>37</v>
      </c>
      <c r="AX571" s="13" t="s">
        <v>78</v>
      </c>
      <c r="AY571" s="199" t="s">
        <v>193</v>
      </c>
    </row>
    <row r="572" spans="1:65" s="14" customFormat="1" ht="11.25">
      <c r="B572" s="200"/>
      <c r="C572" s="201"/>
      <c r="D572" s="191" t="s">
        <v>202</v>
      </c>
      <c r="E572" s="202" t="s">
        <v>19</v>
      </c>
      <c r="F572" s="203" t="s">
        <v>86</v>
      </c>
      <c r="G572" s="201"/>
      <c r="H572" s="204">
        <v>1</v>
      </c>
      <c r="I572" s="205"/>
      <c r="J572" s="201"/>
      <c r="K572" s="201"/>
      <c r="L572" s="206"/>
      <c r="M572" s="207"/>
      <c r="N572" s="208"/>
      <c r="O572" s="208"/>
      <c r="P572" s="208"/>
      <c r="Q572" s="208"/>
      <c r="R572" s="208"/>
      <c r="S572" s="208"/>
      <c r="T572" s="209"/>
      <c r="AT572" s="210" t="s">
        <v>202</v>
      </c>
      <c r="AU572" s="210" t="s">
        <v>88</v>
      </c>
      <c r="AV572" s="14" t="s">
        <v>88</v>
      </c>
      <c r="AW572" s="14" t="s">
        <v>37</v>
      </c>
      <c r="AX572" s="14" t="s">
        <v>78</v>
      </c>
      <c r="AY572" s="210" t="s">
        <v>193</v>
      </c>
    </row>
    <row r="573" spans="1:65" s="15" customFormat="1" ht="11.25">
      <c r="B573" s="211"/>
      <c r="C573" s="212"/>
      <c r="D573" s="191" t="s">
        <v>202</v>
      </c>
      <c r="E573" s="213" t="s">
        <v>19</v>
      </c>
      <c r="F573" s="214" t="s">
        <v>207</v>
      </c>
      <c r="G573" s="212"/>
      <c r="H573" s="215">
        <v>1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202</v>
      </c>
      <c r="AU573" s="221" t="s">
        <v>88</v>
      </c>
      <c r="AV573" s="15" t="s">
        <v>200</v>
      </c>
      <c r="AW573" s="15" t="s">
        <v>37</v>
      </c>
      <c r="AX573" s="15" t="s">
        <v>86</v>
      </c>
      <c r="AY573" s="221" t="s">
        <v>193</v>
      </c>
    </row>
    <row r="574" spans="1:65" s="2" customFormat="1" ht="24.2" customHeight="1">
      <c r="A574" s="36"/>
      <c r="B574" s="37"/>
      <c r="C574" s="176" t="s">
        <v>613</v>
      </c>
      <c r="D574" s="176" t="s">
        <v>196</v>
      </c>
      <c r="E574" s="177" t="s">
        <v>614</v>
      </c>
      <c r="F574" s="178" t="s">
        <v>615</v>
      </c>
      <c r="G574" s="179" t="s">
        <v>589</v>
      </c>
      <c r="H574" s="180">
        <v>1</v>
      </c>
      <c r="I574" s="181"/>
      <c r="J574" s="182">
        <f>ROUND(I574*H574,2)</f>
        <v>0</v>
      </c>
      <c r="K574" s="178" t="s">
        <v>19</v>
      </c>
      <c r="L574" s="41"/>
      <c r="M574" s="183" t="s">
        <v>19</v>
      </c>
      <c r="N574" s="184" t="s">
        <v>49</v>
      </c>
      <c r="O574" s="66"/>
      <c r="P574" s="185">
        <f>O574*H574</f>
        <v>0</v>
      </c>
      <c r="Q574" s="185">
        <v>0</v>
      </c>
      <c r="R574" s="185">
        <f>Q574*H574</f>
        <v>0</v>
      </c>
      <c r="S574" s="185">
        <v>0</v>
      </c>
      <c r="T574" s="186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7" t="s">
        <v>200</v>
      </c>
      <c r="AT574" s="187" t="s">
        <v>196</v>
      </c>
      <c r="AU574" s="187" t="s">
        <v>88</v>
      </c>
      <c r="AY574" s="19" t="s">
        <v>193</v>
      </c>
      <c r="BE574" s="188">
        <f>IF(N574="základní",J574,0)</f>
        <v>0</v>
      </c>
      <c r="BF574" s="188">
        <f>IF(N574="snížená",J574,0)</f>
        <v>0</v>
      </c>
      <c r="BG574" s="188">
        <f>IF(N574="zákl. přenesená",J574,0)</f>
        <v>0</v>
      </c>
      <c r="BH574" s="188">
        <f>IF(N574="sníž. přenesená",J574,0)</f>
        <v>0</v>
      </c>
      <c r="BI574" s="188">
        <f>IF(N574="nulová",J574,0)</f>
        <v>0</v>
      </c>
      <c r="BJ574" s="19" t="s">
        <v>86</v>
      </c>
      <c r="BK574" s="188">
        <f>ROUND(I574*H574,2)</f>
        <v>0</v>
      </c>
      <c r="BL574" s="19" t="s">
        <v>200</v>
      </c>
      <c r="BM574" s="187" t="s">
        <v>616</v>
      </c>
    </row>
    <row r="575" spans="1:65" s="13" customFormat="1" ht="11.25">
      <c r="B575" s="189"/>
      <c r="C575" s="190"/>
      <c r="D575" s="191" t="s">
        <v>202</v>
      </c>
      <c r="E575" s="192" t="s">
        <v>19</v>
      </c>
      <c r="F575" s="193" t="s">
        <v>203</v>
      </c>
      <c r="G575" s="190"/>
      <c r="H575" s="192" t="s">
        <v>19</v>
      </c>
      <c r="I575" s="194"/>
      <c r="J575" s="190"/>
      <c r="K575" s="190"/>
      <c r="L575" s="195"/>
      <c r="M575" s="196"/>
      <c r="N575" s="197"/>
      <c r="O575" s="197"/>
      <c r="P575" s="197"/>
      <c r="Q575" s="197"/>
      <c r="R575" s="197"/>
      <c r="S575" s="197"/>
      <c r="T575" s="198"/>
      <c r="AT575" s="199" t="s">
        <v>202</v>
      </c>
      <c r="AU575" s="199" t="s">
        <v>88</v>
      </c>
      <c r="AV575" s="13" t="s">
        <v>86</v>
      </c>
      <c r="AW575" s="13" t="s">
        <v>37</v>
      </c>
      <c r="AX575" s="13" t="s">
        <v>78</v>
      </c>
      <c r="AY575" s="199" t="s">
        <v>193</v>
      </c>
    </row>
    <row r="576" spans="1:65" s="13" customFormat="1" ht="22.5">
      <c r="B576" s="189"/>
      <c r="C576" s="190"/>
      <c r="D576" s="191" t="s">
        <v>202</v>
      </c>
      <c r="E576" s="192" t="s">
        <v>19</v>
      </c>
      <c r="F576" s="193" t="s">
        <v>612</v>
      </c>
      <c r="G576" s="190"/>
      <c r="H576" s="192" t="s">
        <v>19</v>
      </c>
      <c r="I576" s="194"/>
      <c r="J576" s="190"/>
      <c r="K576" s="190"/>
      <c r="L576" s="195"/>
      <c r="M576" s="196"/>
      <c r="N576" s="197"/>
      <c r="O576" s="197"/>
      <c r="P576" s="197"/>
      <c r="Q576" s="197"/>
      <c r="R576" s="197"/>
      <c r="S576" s="197"/>
      <c r="T576" s="198"/>
      <c r="AT576" s="199" t="s">
        <v>202</v>
      </c>
      <c r="AU576" s="199" t="s">
        <v>88</v>
      </c>
      <c r="AV576" s="13" t="s">
        <v>86</v>
      </c>
      <c r="AW576" s="13" t="s">
        <v>37</v>
      </c>
      <c r="AX576" s="13" t="s">
        <v>78</v>
      </c>
      <c r="AY576" s="199" t="s">
        <v>193</v>
      </c>
    </row>
    <row r="577" spans="1:65" s="14" customFormat="1" ht="11.25">
      <c r="B577" s="200"/>
      <c r="C577" s="201"/>
      <c r="D577" s="191" t="s">
        <v>202</v>
      </c>
      <c r="E577" s="202" t="s">
        <v>19</v>
      </c>
      <c r="F577" s="203" t="s">
        <v>86</v>
      </c>
      <c r="G577" s="201"/>
      <c r="H577" s="204">
        <v>1</v>
      </c>
      <c r="I577" s="205"/>
      <c r="J577" s="201"/>
      <c r="K577" s="201"/>
      <c r="L577" s="206"/>
      <c r="M577" s="207"/>
      <c r="N577" s="208"/>
      <c r="O577" s="208"/>
      <c r="P577" s="208"/>
      <c r="Q577" s="208"/>
      <c r="R577" s="208"/>
      <c r="S577" s="208"/>
      <c r="T577" s="209"/>
      <c r="AT577" s="210" t="s">
        <v>202</v>
      </c>
      <c r="AU577" s="210" t="s">
        <v>88</v>
      </c>
      <c r="AV577" s="14" t="s">
        <v>88</v>
      </c>
      <c r="AW577" s="14" t="s">
        <v>37</v>
      </c>
      <c r="AX577" s="14" t="s">
        <v>78</v>
      </c>
      <c r="AY577" s="210" t="s">
        <v>193</v>
      </c>
    </row>
    <row r="578" spans="1:65" s="15" customFormat="1" ht="11.25">
      <c r="B578" s="211"/>
      <c r="C578" s="212"/>
      <c r="D578" s="191" t="s">
        <v>202</v>
      </c>
      <c r="E578" s="213" t="s">
        <v>19</v>
      </c>
      <c r="F578" s="214" t="s">
        <v>207</v>
      </c>
      <c r="G578" s="212"/>
      <c r="H578" s="215">
        <v>1</v>
      </c>
      <c r="I578" s="216"/>
      <c r="J578" s="212"/>
      <c r="K578" s="212"/>
      <c r="L578" s="217"/>
      <c r="M578" s="218"/>
      <c r="N578" s="219"/>
      <c r="O578" s="219"/>
      <c r="P578" s="219"/>
      <c r="Q578" s="219"/>
      <c r="R578" s="219"/>
      <c r="S578" s="219"/>
      <c r="T578" s="220"/>
      <c r="AT578" s="221" t="s">
        <v>202</v>
      </c>
      <c r="AU578" s="221" t="s">
        <v>88</v>
      </c>
      <c r="AV578" s="15" t="s">
        <v>200</v>
      </c>
      <c r="AW578" s="15" t="s">
        <v>37</v>
      </c>
      <c r="AX578" s="15" t="s">
        <v>86</v>
      </c>
      <c r="AY578" s="221" t="s">
        <v>193</v>
      </c>
    </row>
    <row r="579" spans="1:65" s="2" customFormat="1" ht="24.2" customHeight="1">
      <c r="A579" s="36"/>
      <c r="B579" s="37"/>
      <c r="C579" s="176" t="s">
        <v>617</v>
      </c>
      <c r="D579" s="176" t="s">
        <v>196</v>
      </c>
      <c r="E579" s="177" t="s">
        <v>618</v>
      </c>
      <c r="F579" s="178" t="s">
        <v>619</v>
      </c>
      <c r="G579" s="179" t="s">
        <v>589</v>
      </c>
      <c r="H579" s="180">
        <v>1</v>
      </c>
      <c r="I579" s="181"/>
      <c r="J579" s="182">
        <f>ROUND(I579*H579,2)</f>
        <v>0</v>
      </c>
      <c r="K579" s="178" t="s">
        <v>19</v>
      </c>
      <c r="L579" s="41"/>
      <c r="M579" s="183" t="s">
        <v>19</v>
      </c>
      <c r="N579" s="184" t="s">
        <v>49</v>
      </c>
      <c r="O579" s="66"/>
      <c r="P579" s="185">
        <f>O579*H579</f>
        <v>0</v>
      </c>
      <c r="Q579" s="185">
        <v>0</v>
      </c>
      <c r="R579" s="185">
        <f>Q579*H579</f>
        <v>0</v>
      </c>
      <c r="S579" s="185">
        <v>0</v>
      </c>
      <c r="T579" s="186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87" t="s">
        <v>200</v>
      </c>
      <c r="AT579" s="187" t="s">
        <v>196</v>
      </c>
      <c r="AU579" s="187" t="s">
        <v>88</v>
      </c>
      <c r="AY579" s="19" t="s">
        <v>193</v>
      </c>
      <c r="BE579" s="188">
        <f>IF(N579="základní",J579,0)</f>
        <v>0</v>
      </c>
      <c r="BF579" s="188">
        <f>IF(N579="snížená",J579,0)</f>
        <v>0</v>
      </c>
      <c r="BG579" s="188">
        <f>IF(N579="zákl. přenesená",J579,0)</f>
        <v>0</v>
      </c>
      <c r="BH579" s="188">
        <f>IF(N579="sníž. přenesená",J579,0)</f>
        <v>0</v>
      </c>
      <c r="BI579" s="188">
        <f>IF(N579="nulová",J579,0)</f>
        <v>0</v>
      </c>
      <c r="BJ579" s="19" t="s">
        <v>86</v>
      </c>
      <c r="BK579" s="188">
        <f>ROUND(I579*H579,2)</f>
        <v>0</v>
      </c>
      <c r="BL579" s="19" t="s">
        <v>200</v>
      </c>
      <c r="BM579" s="187" t="s">
        <v>620</v>
      </c>
    </row>
    <row r="580" spans="1:65" s="13" customFormat="1" ht="11.25">
      <c r="B580" s="189"/>
      <c r="C580" s="190"/>
      <c r="D580" s="191" t="s">
        <v>202</v>
      </c>
      <c r="E580" s="192" t="s">
        <v>19</v>
      </c>
      <c r="F580" s="193" t="s">
        <v>203</v>
      </c>
      <c r="G580" s="190"/>
      <c r="H580" s="192" t="s">
        <v>19</v>
      </c>
      <c r="I580" s="194"/>
      <c r="J580" s="190"/>
      <c r="K580" s="190"/>
      <c r="L580" s="195"/>
      <c r="M580" s="196"/>
      <c r="N580" s="197"/>
      <c r="O580" s="197"/>
      <c r="P580" s="197"/>
      <c r="Q580" s="197"/>
      <c r="R580" s="197"/>
      <c r="S580" s="197"/>
      <c r="T580" s="198"/>
      <c r="AT580" s="199" t="s">
        <v>202</v>
      </c>
      <c r="AU580" s="199" t="s">
        <v>88</v>
      </c>
      <c r="AV580" s="13" t="s">
        <v>86</v>
      </c>
      <c r="AW580" s="13" t="s">
        <v>37</v>
      </c>
      <c r="AX580" s="13" t="s">
        <v>78</v>
      </c>
      <c r="AY580" s="199" t="s">
        <v>193</v>
      </c>
    </row>
    <row r="581" spans="1:65" s="13" customFormat="1" ht="22.5">
      <c r="B581" s="189"/>
      <c r="C581" s="190"/>
      <c r="D581" s="191" t="s">
        <v>202</v>
      </c>
      <c r="E581" s="192" t="s">
        <v>19</v>
      </c>
      <c r="F581" s="193" t="s">
        <v>612</v>
      </c>
      <c r="G581" s="190"/>
      <c r="H581" s="192" t="s">
        <v>19</v>
      </c>
      <c r="I581" s="194"/>
      <c r="J581" s="190"/>
      <c r="K581" s="190"/>
      <c r="L581" s="195"/>
      <c r="M581" s="196"/>
      <c r="N581" s="197"/>
      <c r="O581" s="197"/>
      <c r="P581" s="197"/>
      <c r="Q581" s="197"/>
      <c r="R581" s="197"/>
      <c r="S581" s="197"/>
      <c r="T581" s="198"/>
      <c r="AT581" s="199" t="s">
        <v>202</v>
      </c>
      <c r="AU581" s="199" t="s">
        <v>88</v>
      </c>
      <c r="AV581" s="13" t="s">
        <v>86</v>
      </c>
      <c r="AW581" s="13" t="s">
        <v>37</v>
      </c>
      <c r="AX581" s="13" t="s">
        <v>78</v>
      </c>
      <c r="AY581" s="199" t="s">
        <v>193</v>
      </c>
    </row>
    <row r="582" spans="1:65" s="14" customFormat="1" ht="11.25">
      <c r="B582" s="200"/>
      <c r="C582" s="201"/>
      <c r="D582" s="191" t="s">
        <v>202</v>
      </c>
      <c r="E582" s="202" t="s">
        <v>19</v>
      </c>
      <c r="F582" s="203" t="s">
        <v>86</v>
      </c>
      <c r="G582" s="201"/>
      <c r="H582" s="204">
        <v>1</v>
      </c>
      <c r="I582" s="205"/>
      <c r="J582" s="201"/>
      <c r="K582" s="201"/>
      <c r="L582" s="206"/>
      <c r="M582" s="207"/>
      <c r="N582" s="208"/>
      <c r="O582" s="208"/>
      <c r="P582" s="208"/>
      <c r="Q582" s="208"/>
      <c r="R582" s="208"/>
      <c r="S582" s="208"/>
      <c r="T582" s="209"/>
      <c r="AT582" s="210" t="s">
        <v>202</v>
      </c>
      <c r="AU582" s="210" t="s">
        <v>88</v>
      </c>
      <c r="AV582" s="14" t="s">
        <v>88</v>
      </c>
      <c r="AW582" s="14" t="s">
        <v>37</v>
      </c>
      <c r="AX582" s="14" t="s">
        <v>78</v>
      </c>
      <c r="AY582" s="210" t="s">
        <v>193</v>
      </c>
    </row>
    <row r="583" spans="1:65" s="15" customFormat="1" ht="11.25">
      <c r="B583" s="211"/>
      <c r="C583" s="212"/>
      <c r="D583" s="191" t="s">
        <v>202</v>
      </c>
      <c r="E583" s="213" t="s">
        <v>19</v>
      </c>
      <c r="F583" s="214" t="s">
        <v>207</v>
      </c>
      <c r="G583" s="212"/>
      <c r="H583" s="215">
        <v>1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202</v>
      </c>
      <c r="AU583" s="221" t="s">
        <v>88</v>
      </c>
      <c r="AV583" s="15" t="s">
        <v>200</v>
      </c>
      <c r="AW583" s="15" t="s">
        <v>37</v>
      </c>
      <c r="AX583" s="15" t="s">
        <v>86</v>
      </c>
      <c r="AY583" s="221" t="s">
        <v>193</v>
      </c>
    </row>
    <row r="584" spans="1:65" s="2" customFormat="1" ht="16.5" customHeight="1">
      <c r="A584" s="36"/>
      <c r="B584" s="37"/>
      <c r="C584" s="176" t="s">
        <v>621</v>
      </c>
      <c r="D584" s="176" t="s">
        <v>196</v>
      </c>
      <c r="E584" s="177" t="s">
        <v>622</v>
      </c>
      <c r="F584" s="178" t="s">
        <v>623</v>
      </c>
      <c r="G584" s="179" t="s">
        <v>624</v>
      </c>
      <c r="H584" s="180">
        <v>23.896000000000001</v>
      </c>
      <c r="I584" s="181"/>
      <c r="J584" s="182">
        <f>ROUND(I584*H584,2)</f>
        <v>0</v>
      </c>
      <c r="K584" s="178" t="s">
        <v>19</v>
      </c>
      <c r="L584" s="41"/>
      <c r="M584" s="183" t="s">
        <v>19</v>
      </c>
      <c r="N584" s="184" t="s">
        <v>49</v>
      </c>
      <c r="O584" s="66"/>
      <c r="P584" s="185">
        <f>O584*H584</f>
        <v>0</v>
      </c>
      <c r="Q584" s="185">
        <v>0</v>
      </c>
      <c r="R584" s="185">
        <f>Q584*H584</f>
        <v>0</v>
      </c>
      <c r="S584" s="185">
        <v>0</v>
      </c>
      <c r="T584" s="186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7" t="s">
        <v>200</v>
      </c>
      <c r="AT584" s="187" t="s">
        <v>196</v>
      </c>
      <c r="AU584" s="187" t="s">
        <v>88</v>
      </c>
      <c r="AY584" s="19" t="s">
        <v>193</v>
      </c>
      <c r="BE584" s="188">
        <f>IF(N584="základní",J584,0)</f>
        <v>0</v>
      </c>
      <c r="BF584" s="188">
        <f>IF(N584="snížená",J584,0)</f>
        <v>0</v>
      </c>
      <c r="BG584" s="188">
        <f>IF(N584="zákl. přenesená",J584,0)</f>
        <v>0</v>
      </c>
      <c r="BH584" s="188">
        <f>IF(N584="sníž. přenesená",J584,0)</f>
        <v>0</v>
      </c>
      <c r="BI584" s="188">
        <f>IF(N584="nulová",J584,0)</f>
        <v>0</v>
      </c>
      <c r="BJ584" s="19" t="s">
        <v>86</v>
      </c>
      <c r="BK584" s="188">
        <f>ROUND(I584*H584,2)</f>
        <v>0</v>
      </c>
      <c r="BL584" s="19" t="s">
        <v>200</v>
      </c>
      <c r="BM584" s="187" t="s">
        <v>625</v>
      </c>
    </row>
    <row r="585" spans="1:65" s="13" customFormat="1" ht="11.25">
      <c r="B585" s="189"/>
      <c r="C585" s="190"/>
      <c r="D585" s="191" t="s">
        <v>202</v>
      </c>
      <c r="E585" s="192" t="s">
        <v>19</v>
      </c>
      <c r="F585" s="193" t="s">
        <v>203</v>
      </c>
      <c r="G585" s="190"/>
      <c r="H585" s="192" t="s">
        <v>19</v>
      </c>
      <c r="I585" s="194"/>
      <c r="J585" s="190"/>
      <c r="K585" s="190"/>
      <c r="L585" s="195"/>
      <c r="M585" s="196"/>
      <c r="N585" s="197"/>
      <c r="O585" s="197"/>
      <c r="P585" s="197"/>
      <c r="Q585" s="197"/>
      <c r="R585" s="197"/>
      <c r="S585" s="197"/>
      <c r="T585" s="198"/>
      <c r="AT585" s="199" t="s">
        <v>202</v>
      </c>
      <c r="AU585" s="199" t="s">
        <v>88</v>
      </c>
      <c r="AV585" s="13" t="s">
        <v>86</v>
      </c>
      <c r="AW585" s="13" t="s">
        <v>37</v>
      </c>
      <c r="AX585" s="13" t="s">
        <v>78</v>
      </c>
      <c r="AY585" s="199" t="s">
        <v>193</v>
      </c>
    </row>
    <row r="586" spans="1:65" s="13" customFormat="1" ht="22.5">
      <c r="B586" s="189"/>
      <c r="C586" s="190"/>
      <c r="D586" s="191" t="s">
        <v>202</v>
      </c>
      <c r="E586" s="192" t="s">
        <v>19</v>
      </c>
      <c r="F586" s="193" t="s">
        <v>612</v>
      </c>
      <c r="G586" s="190"/>
      <c r="H586" s="192" t="s">
        <v>19</v>
      </c>
      <c r="I586" s="194"/>
      <c r="J586" s="190"/>
      <c r="K586" s="190"/>
      <c r="L586" s="195"/>
      <c r="M586" s="196"/>
      <c r="N586" s="197"/>
      <c r="O586" s="197"/>
      <c r="P586" s="197"/>
      <c r="Q586" s="197"/>
      <c r="R586" s="197"/>
      <c r="S586" s="197"/>
      <c r="T586" s="198"/>
      <c r="AT586" s="199" t="s">
        <v>202</v>
      </c>
      <c r="AU586" s="199" t="s">
        <v>88</v>
      </c>
      <c r="AV586" s="13" t="s">
        <v>86</v>
      </c>
      <c r="AW586" s="13" t="s">
        <v>37</v>
      </c>
      <c r="AX586" s="13" t="s">
        <v>78</v>
      </c>
      <c r="AY586" s="199" t="s">
        <v>193</v>
      </c>
    </row>
    <row r="587" spans="1:65" s="14" customFormat="1" ht="11.25">
      <c r="B587" s="200"/>
      <c r="C587" s="201"/>
      <c r="D587" s="191" t="s">
        <v>202</v>
      </c>
      <c r="E587" s="202" t="s">
        <v>19</v>
      </c>
      <c r="F587" s="203" t="s">
        <v>626</v>
      </c>
      <c r="G587" s="201"/>
      <c r="H587" s="204">
        <v>23.896000000000001</v>
      </c>
      <c r="I587" s="205"/>
      <c r="J587" s="201"/>
      <c r="K587" s="201"/>
      <c r="L587" s="206"/>
      <c r="M587" s="207"/>
      <c r="N587" s="208"/>
      <c r="O587" s="208"/>
      <c r="P587" s="208"/>
      <c r="Q587" s="208"/>
      <c r="R587" s="208"/>
      <c r="S587" s="208"/>
      <c r="T587" s="209"/>
      <c r="AT587" s="210" t="s">
        <v>202</v>
      </c>
      <c r="AU587" s="210" t="s">
        <v>88</v>
      </c>
      <c r="AV587" s="14" t="s">
        <v>88</v>
      </c>
      <c r="AW587" s="14" t="s">
        <v>37</v>
      </c>
      <c r="AX587" s="14" t="s">
        <v>78</v>
      </c>
      <c r="AY587" s="210" t="s">
        <v>193</v>
      </c>
    </row>
    <row r="588" spans="1:65" s="15" customFormat="1" ht="11.25">
      <c r="B588" s="211"/>
      <c r="C588" s="212"/>
      <c r="D588" s="191" t="s">
        <v>202</v>
      </c>
      <c r="E588" s="213" t="s">
        <v>19</v>
      </c>
      <c r="F588" s="214" t="s">
        <v>207</v>
      </c>
      <c r="G588" s="212"/>
      <c r="H588" s="215">
        <v>23.896000000000001</v>
      </c>
      <c r="I588" s="216"/>
      <c r="J588" s="212"/>
      <c r="K588" s="212"/>
      <c r="L588" s="217"/>
      <c r="M588" s="218"/>
      <c r="N588" s="219"/>
      <c r="O588" s="219"/>
      <c r="P588" s="219"/>
      <c r="Q588" s="219"/>
      <c r="R588" s="219"/>
      <c r="S588" s="219"/>
      <c r="T588" s="220"/>
      <c r="AT588" s="221" t="s">
        <v>202</v>
      </c>
      <c r="AU588" s="221" t="s">
        <v>88</v>
      </c>
      <c r="AV588" s="15" t="s">
        <v>200</v>
      </c>
      <c r="AW588" s="15" t="s">
        <v>37</v>
      </c>
      <c r="AX588" s="15" t="s">
        <v>86</v>
      </c>
      <c r="AY588" s="221" t="s">
        <v>193</v>
      </c>
    </row>
    <row r="589" spans="1:65" s="2" customFormat="1" ht="24.2" customHeight="1">
      <c r="A589" s="36"/>
      <c r="B589" s="37"/>
      <c r="C589" s="176" t="s">
        <v>627</v>
      </c>
      <c r="D589" s="176" t="s">
        <v>196</v>
      </c>
      <c r="E589" s="177" t="s">
        <v>628</v>
      </c>
      <c r="F589" s="178" t="s">
        <v>629</v>
      </c>
      <c r="G589" s="179" t="s">
        <v>589</v>
      </c>
      <c r="H589" s="180">
        <v>1</v>
      </c>
      <c r="I589" s="181"/>
      <c r="J589" s="182">
        <f>ROUND(I589*H589,2)</f>
        <v>0</v>
      </c>
      <c r="K589" s="178" t="s">
        <v>19</v>
      </c>
      <c r="L589" s="41"/>
      <c r="M589" s="183" t="s">
        <v>19</v>
      </c>
      <c r="N589" s="184" t="s">
        <v>49</v>
      </c>
      <c r="O589" s="66"/>
      <c r="P589" s="185">
        <f>O589*H589</f>
        <v>0</v>
      </c>
      <c r="Q589" s="185">
        <v>0</v>
      </c>
      <c r="R589" s="185">
        <f>Q589*H589</f>
        <v>0</v>
      </c>
      <c r="S589" s="185">
        <v>0</v>
      </c>
      <c r="T589" s="186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87" t="s">
        <v>200</v>
      </c>
      <c r="AT589" s="187" t="s">
        <v>196</v>
      </c>
      <c r="AU589" s="187" t="s">
        <v>88</v>
      </c>
      <c r="AY589" s="19" t="s">
        <v>193</v>
      </c>
      <c r="BE589" s="188">
        <f>IF(N589="základní",J589,0)</f>
        <v>0</v>
      </c>
      <c r="BF589" s="188">
        <f>IF(N589="snížená",J589,0)</f>
        <v>0</v>
      </c>
      <c r="BG589" s="188">
        <f>IF(N589="zákl. přenesená",J589,0)</f>
        <v>0</v>
      </c>
      <c r="BH589" s="188">
        <f>IF(N589="sníž. přenesená",J589,0)</f>
        <v>0</v>
      </c>
      <c r="BI589" s="188">
        <f>IF(N589="nulová",J589,0)</f>
        <v>0</v>
      </c>
      <c r="BJ589" s="19" t="s">
        <v>86</v>
      </c>
      <c r="BK589" s="188">
        <f>ROUND(I589*H589,2)</f>
        <v>0</v>
      </c>
      <c r="BL589" s="19" t="s">
        <v>200</v>
      </c>
      <c r="BM589" s="187" t="s">
        <v>630</v>
      </c>
    </row>
    <row r="590" spans="1:65" s="13" customFormat="1" ht="11.25">
      <c r="B590" s="189"/>
      <c r="C590" s="190"/>
      <c r="D590" s="191" t="s">
        <v>202</v>
      </c>
      <c r="E590" s="192" t="s">
        <v>19</v>
      </c>
      <c r="F590" s="193" t="s">
        <v>203</v>
      </c>
      <c r="G590" s="190"/>
      <c r="H590" s="192" t="s">
        <v>19</v>
      </c>
      <c r="I590" s="194"/>
      <c r="J590" s="190"/>
      <c r="K590" s="190"/>
      <c r="L590" s="195"/>
      <c r="M590" s="196"/>
      <c r="N590" s="197"/>
      <c r="O590" s="197"/>
      <c r="P590" s="197"/>
      <c r="Q590" s="197"/>
      <c r="R590" s="197"/>
      <c r="S590" s="197"/>
      <c r="T590" s="198"/>
      <c r="AT590" s="199" t="s">
        <v>202</v>
      </c>
      <c r="AU590" s="199" t="s">
        <v>88</v>
      </c>
      <c r="AV590" s="13" t="s">
        <v>86</v>
      </c>
      <c r="AW590" s="13" t="s">
        <v>37</v>
      </c>
      <c r="AX590" s="13" t="s">
        <v>78</v>
      </c>
      <c r="AY590" s="199" t="s">
        <v>193</v>
      </c>
    </row>
    <row r="591" spans="1:65" s="13" customFormat="1" ht="22.5">
      <c r="B591" s="189"/>
      <c r="C591" s="190"/>
      <c r="D591" s="191" t="s">
        <v>202</v>
      </c>
      <c r="E591" s="192" t="s">
        <v>19</v>
      </c>
      <c r="F591" s="193" t="s">
        <v>612</v>
      </c>
      <c r="G591" s="190"/>
      <c r="H591" s="192" t="s">
        <v>19</v>
      </c>
      <c r="I591" s="194"/>
      <c r="J591" s="190"/>
      <c r="K591" s="190"/>
      <c r="L591" s="195"/>
      <c r="M591" s="196"/>
      <c r="N591" s="197"/>
      <c r="O591" s="197"/>
      <c r="P591" s="197"/>
      <c r="Q591" s="197"/>
      <c r="R591" s="197"/>
      <c r="S591" s="197"/>
      <c r="T591" s="198"/>
      <c r="AT591" s="199" t="s">
        <v>202</v>
      </c>
      <c r="AU591" s="199" t="s">
        <v>88</v>
      </c>
      <c r="AV591" s="13" t="s">
        <v>86</v>
      </c>
      <c r="AW591" s="13" t="s">
        <v>37</v>
      </c>
      <c r="AX591" s="13" t="s">
        <v>78</v>
      </c>
      <c r="AY591" s="199" t="s">
        <v>193</v>
      </c>
    </row>
    <row r="592" spans="1:65" s="14" customFormat="1" ht="11.25">
      <c r="B592" s="200"/>
      <c r="C592" s="201"/>
      <c r="D592" s="191" t="s">
        <v>202</v>
      </c>
      <c r="E592" s="202" t="s">
        <v>19</v>
      </c>
      <c r="F592" s="203" t="s">
        <v>86</v>
      </c>
      <c r="G592" s="201"/>
      <c r="H592" s="204">
        <v>1</v>
      </c>
      <c r="I592" s="205"/>
      <c r="J592" s="201"/>
      <c r="K592" s="201"/>
      <c r="L592" s="206"/>
      <c r="M592" s="207"/>
      <c r="N592" s="208"/>
      <c r="O592" s="208"/>
      <c r="P592" s="208"/>
      <c r="Q592" s="208"/>
      <c r="R592" s="208"/>
      <c r="S592" s="208"/>
      <c r="T592" s="209"/>
      <c r="AT592" s="210" t="s">
        <v>202</v>
      </c>
      <c r="AU592" s="210" t="s">
        <v>88</v>
      </c>
      <c r="AV592" s="14" t="s">
        <v>88</v>
      </c>
      <c r="AW592" s="14" t="s">
        <v>37</v>
      </c>
      <c r="AX592" s="14" t="s">
        <v>78</v>
      </c>
      <c r="AY592" s="210" t="s">
        <v>193</v>
      </c>
    </row>
    <row r="593" spans="1:65" s="15" customFormat="1" ht="11.25">
      <c r="B593" s="211"/>
      <c r="C593" s="212"/>
      <c r="D593" s="191" t="s">
        <v>202</v>
      </c>
      <c r="E593" s="213" t="s">
        <v>19</v>
      </c>
      <c r="F593" s="214" t="s">
        <v>207</v>
      </c>
      <c r="G593" s="212"/>
      <c r="H593" s="215">
        <v>1</v>
      </c>
      <c r="I593" s="216"/>
      <c r="J593" s="212"/>
      <c r="K593" s="212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202</v>
      </c>
      <c r="AU593" s="221" t="s">
        <v>88</v>
      </c>
      <c r="AV593" s="15" t="s">
        <v>200</v>
      </c>
      <c r="AW593" s="15" t="s">
        <v>37</v>
      </c>
      <c r="AX593" s="15" t="s">
        <v>86</v>
      </c>
      <c r="AY593" s="221" t="s">
        <v>193</v>
      </c>
    </row>
    <row r="594" spans="1:65" s="2" customFormat="1" ht="24.2" customHeight="1">
      <c r="A594" s="36"/>
      <c r="B594" s="37"/>
      <c r="C594" s="176" t="s">
        <v>631</v>
      </c>
      <c r="D594" s="176" t="s">
        <v>196</v>
      </c>
      <c r="E594" s="177" t="s">
        <v>632</v>
      </c>
      <c r="F594" s="178" t="s">
        <v>633</v>
      </c>
      <c r="G594" s="179" t="s">
        <v>589</v>
      </c>
      <c r="H594" s="180">
        <v>10</v>
      </c>
      <c r="I594" s="181"/>
      <c r="J594" s="182">
        <f>ROUND(I594*H594,2)</f>
        <v>0</v>
      </c>
      <c r="K594" s="178" t="s">
        <v>19</v>
      </c>
      <c r="L594" s="41"/>
      <c r="M594" s="183" t="s">
        <v>19</v>
      </c>
      <c r="N594" s="184" t="s">
        <v>49</v>
      </c>
      <c r="O594" s="66"/>
      <c r="P594" s="185">
        <f>O594*H594</f>
        <v>0</v>
      </c>
      <c r="Q594" s="185">
        <v>0</v>
      </c>
      <c r="R594" s="185">
        <f>Q594*H594</f>
        <v>0</v>
      </c>
      <c r="S594" s="185">
        <v>0</v>
      </c>
      <c r="T594" s="186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87" t="s">
        <v>200</v>
      </c>
      <c r="AT594" s="187" t="s">
        <v>196</v>
      </c>
      <c r="AU594" s="187" t="s">
        <v>88</v>
      </c>
      <c r="AY594" s="19" t="s">
        <v>193</v>
      </c>
      <c r="BE594" s="188">
        <f>IF(N594="základní",J594,0)</f>
        <v>0</v>
      </c>
      <c r="BF594" s="188">
        <f>IF(N594="snížená",J594,0)</f>
        <v>0</v>
      </c>
      <c r="BG594" s="188">
        <f>IF(N594="zákl. přenesená",J594,0)</f>
        <v>0</v>
      </c>
      <c r="BH594" s="188">
        <f>IF(N594="sníž. přenesená",J594,0)</f>
        <v>0</v>
      </c>
      <c r="BI594" s="188">
        <f>IF(N594="nulová",J594,0)</f>
        <v>0</v>
      </c>
      <c r="BJ594" s="19" t="s">
        <v>86</v>
      </c>
      <c r="BK594" s="188">
        <f>ROUND(I594*H594,2)</f>
        <v>0</v>
      </c>
      <c r="BL594" s="19" t="s">
        <v>200</v>
      </c>
      <c r="BM594" s="187" t="s">
        <v>634</v>
      </c>
    </row>
    <row r="595" spans="1:65" s="13" customFormat="1" ht="11.25">
      <c r="B595" s="189"/>
      <c r="C595" s="190"/>
      <c r="D595" s="191" t="s">
        <v>202</v>
      </c>
      <c r="E595" s="192" t="s">
        <v>19</v>
      </c>
      <c r="F595" s="193" t="s">
        <v>203</v>
      </c>
      <c r="G595" s="190"/>
      <c r="H595" s="192" t="s">
        <v>19</v>
      </c>
      <c r="I595" s="194"/>
      <c r="J595" s="190"/>
      <c r="K595" s="190"/>
      <c r="L595" s="195"/>
      <c r="M595" s="196"/>
      <c r="N595" s="197"/>
      <c r="O595" s="197"/>
      <c r="P595" s="197"/>
      <c r="Q595" s="197"/>
      <c r="R595" s="197"/>
      <c r="S595" s="197"/>
      <c r="T595" s="198"/>
      <c r="AT595" s="199" t="s">
        <v>202</v>
      </c>
      <c r="AU595" s="199" t="s">
        <v>88</v>
      </c>
      <c r="AV595" s="13" t="s">
        <v>86</v>
      </c>
      <c r="AW595" s="13" t="s">
        <v>37</v>
      </c>
      <c r="AX595" s="13" t="s">
        <v>78</v>
      </c>
      <c r="AY595" s="199" t="s">
        <v>193</v>
      </c>
    </row>
    <row r="596" spans="1:65" s="13" customFormat="1" ht="22.5">
      <c r="B596" s="189"/>
      <c r="C596" s="190"/>
      <c r="D596" s="191" t="s">
        <v>202</v>
      </c>
      <c r="E596" s="192" t="s">
        <v>19</v>
      </c>
      <c r="F596" s="193" t="s">
        <v>612</v>
      </c>
      <c r="G596" s="190"/>
      <c r="H596" s="192" t="s">
        <v>19</v>
      </c>
      <c r="I596" s="194"/>
      <c r="J596" s="190"/>
      <c r="K596" s="190"/>
      <c r="L596" s="195"/>
      <c r="M596" s="196"/>
      <c r="N596" s="197"/>
      <c r="O596" s="197"/>
      <c r="P596" s="197"/>
      <c r="Q596" s="197"/>
      <c r="R596" s="197"/>
      <c r="S596" s="197"/>
      <c r="T596" s="198"/>
      <c r="AT596" s="199" t="s">
        <v>202</v>
      </c>
      <c r="AU596" s="199" t="s">
        <v>88</v>
      </c>
      <c r="AV596" s="13" t="s">
        <v>86</v>
      </c>
      <c r="AW596" s="13" t="s">
        <v>37</v>
      </c>
      <c r="AX596" s="13" t="s">
        <v>78</v>
      </c>
      <c r="AY596" s="199" t="s">
        <v>193</v>
      </c>
    </row>
    <row r="597" spans="1:65" s="14" customFormat="1" ht="11.25">
      <c r="B597" s="200"/>
      <c r="C597" s="201"/>
      <c r="D597" s="191" t="s">
        <v>202</v>
      </c>
      <c r="E597" s="202" t="s">
        <v>19</v>
      </c>
      <c r="F597" s="203" t="s">
        <v>254</v>
      </c>
      <c r="G597" s="201"/>
      <c r="H597" s="204">
        <v>10</v>
      </c>
      <c r="I597" s="205"/>
      <c r="J597" s="201"/>
      <c r="K597" s="201"/>
      <c r="L597" s="206"/>
      <c r="M597" s="207"/>
      <c r="N597" s="208"/>
      <c r="O597" s="208"/>
      <c r="P597" s="208"/>
      <c r="Q597" s="208"/>
      <c r="R597" s="208"/>
      <c r="S597" s="208"/>
      <c r="T597" s="209"/>
      <c r="AT597" s="210" t="s">
        <v>202</v>
      </c>
      <c r="AU597" s="210" t="s">
        <v>88</v>
      </c>
      <c r="AV597" s="14" t="s">
        <v>88</v>
      </c>
      <c r="AW597" s="14" t="s">
        <v>37</v>
      </c>
      <c r="AX597" s="14" t="s">
        <v>78</v>
      </c>
      <c r="AY597" s="210" t="s">
        <v>193</v>
      </c>
    </row>
    <row r="598" spans="1:65" s="15" customFormat="1" ht="11.25">
      <c r="B598" s="211"/>
      <c r="C598" s="212"/>
      <c r="D598" s="191" t="s">
        <v>202</v>
      </c>
      <c r="E598" s="213" t="s">
        <v>19</v>
      </c>
      <c r="F598" s="214" t="s">
        <v>207</v>
      </c>
      <c r="G598" s="212"/>
      <c r="H598" s="215">
        <v>10</v>
      </c>
      <c r="I598" s="216"/>
      <c r="J598" s="212"/>
      <c r="K598" s="212"/>
      <c r="L598" s="217"/>
      <c r="M598" s="218"/>
      <c r="N598" s="219"/>
      <c r="O598" s="219"/>
      <c r="P598" s="219"/>
      <c r="Q598" s="219"/>
      <c r="R598" s="219"/>
      <c r="S598" s="219"/>
      <c r="T598" s="220"/>
      <c r="AT598" s="221" t="s">
        <v>202</v>
      </c>
      <c r="AU598" s="221" t="s">
        <v>88</v>
      </c>
      <c r="AV598" s="15" t="s">
        <v>200</v>
      </c>
      <c r="AW598" s="15" t="s">
        <v>37</v>
      </c>
      <c r="AX598" s="15" t="s">
        <v>86</v>
      </c>
      <c r="AY598" s="221" t="s">
        <v>193</v>
      </c>
    </row>
    <row r="599" spans="1:65" s="2" customFormat="1" ht="24.2" customHeight="1">
      <c r="A599" s="36"/>
      <c r="B599" s="37"/>
      <c r="C599" s="176" t="s">
        <v>635</v>
      </c>
      <c r="D599" s="176" t="s">
        <v>196</v>
      </c>
      <c r="E599" s="177" t="s">
        <v>636</v>
      </c>
      <c r="F599" s="178" t="s">
        <v>637</v>
      </c>
      <c r="G599" s="179" t="s">
        <v>638</v>
      </c>
      <c r="H599" s="180">
        <v>4</v>
      </c>
      <c r="I599" s="181"/>
      <c r="J599" s="182">
        <f>ROUND(I599*H599,2)</f>
        <v>0</v>
      </c>
      <c r="K599" s="178" t="s">
        <v>19</v>
      </c>
      <c r="L599" s="41"/>
      <c r="M599" s="183" t="s">
        <v>19</v>
      </c>
      <c r="N599" s="184" t="s">
        <v>49</v>
      </c>
      <c r="O599" s="66"/>
      <c r="P599" s="185">
        <f>O599*H599</f>
        <v>0</v>
      </c>
      <c r="Q599" s="185">
        <v>0</v>
      </c>
      <c r="R599" s="185">
        <f>Q599*H599</f>
        <v>0</v>
      </c>
      <c r="S599" s="185">
        <v>0</v>
      </c>
      <c r="T599" s="186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87" t="s">
        <v>200</v>
      </c>
      <c r="AT599" s="187" t="s">
        <v>196</v>
      </c>
      <c r="AU599" s="187" t="s">
        <v>88</v>
      </c>
      <c r="AY599" s="19" t="s">
        <v>193</v>
      </c>
      <c r="BE599" s="188">
        <f>IF(N599="základní",J599,0)</f>
        <v>0</v>
      </c>
      <c r="BF599" s="188">
        <f>IF(N599="snížená",J599,0)</f>
        <v>0</v>
      </c>
      <c r="BG599" s="188">
        <f>IF(N599="zákl. přenesená",J599,0)</f>
        <v>0</v>
      </c>
      <c r="BH599" s="188">
        <f>IF(N599="sníž. přenesená",J599,0)</f>
        <v>0</v>
      </c>
      <c r="BI599" s="188">
        <f>IF(N599="nulová",J599,0)</f>
        <v>0</v>
      </c>
      <c r="BJ599" s="19" t="s">
        <v>86</v>
      </c>
      <c r="BK599" s="188">
        <f>ROUND(I599*H599,2)</f>
        <v>0</v>
      </c>
      <c r="BL599" s="19" t="s">
        <v>200</v>
      </c>
      <c r="BM599" s="187" t="s">
        <v>639</v>
      </c>
    </row>
    <row r="600" spans="1:65" s="13" customFormat="1" ht="11.25">
      <c r="B600" s="189"/>
      <c r="C600" s="190"/>
      <c r="D600" s="191" t="s">
        <v>202</v>
      </c>
      <c r="E600" s="192" t="s">
        <v>19</v>
      </c>
      <c r="F600" s="193" t="s">
        <v>203</v>
      </c>
      <c r="G600" s="190"/>
      <c r="H600" s="192" t="s">
        <v>19</v>
      </c>
      <c r="I600" s="194"/>
      <c r="J600" s="190"/>
      <c r="K600" s="190"/>
      <c r="L600" s="195"/>
      <c r="M600" s="196"/>
      <c r="N600" s="197"/>
      <c r="O600" s="197"/>
      <c r="P600" s="197"/>
      <c r="Q600" s="197"/>
      <c r="R600" s="197"/>
      <c r="S600" s="197"/>
      <c r="T600" s="198"/>
      <c r="AT600" s="199" t="s">
        <v>202</v>
      </c>
      <c r="AU600" s="199" t="s">
        <v>88</v>
      </c>
      <c r="AV600" s="13" t="s">
        <v>86</v>
      </c>
      <c r="AW600" s="13" t="s">
        <v>37</v>
      </c>
      <c r="AX600" s="13" t="s">
        <v>78</v>
      </c>
      <c r="AY600" s="199" t="s">
        <v>193</v>
      </c>
    </row>
    <row r="601" spans="1:65" s="13" customFormat="1" ht="11.25">
      <c r="B601" s="189"/>
      <c r="C601" s="190"/>
      <c r="D601" s="191" t="s">
        <v>202</v>
      </c>
      <c r="E601" s="192" t="s">
        <v>19</v>
      </c>
      <c r="F601" s="193" t="s">
        <v>216</v>
      </c>
      <c r="G601" s="190"/>
      <c r="H601" s="192" t="s">
        <v>19</v>
      </c>
      <c r="I601" s="194"/>
      <c r="J601" s="190"/>
      <c r="K601" s="190"/>
      <c r="L601" s="195"/>
      <c r="M601" s="196"/>
      <c r="N601" s="197"/>
      <c r="O601" s="197"/>
      <c r="P601" s="197"/>
      <c r="Q601" s="197"/>
      <c r="R601" s="197"/>
      <c r="S601" s="197"/>
      <c r="T601" s="198"/>
      <c r="AT601" s="199" t="s">
        <v>202</v>
      </c>
      <c r="AU601" s="199" t="s">
        <v>88</v>
      </c>
      <c r="AV601" s="13" t="s">
        <v>86</v>
      </c>
      <c r="AW601" s="13" t="s">
        <v>37</v>
      </c>
      <c r="AX601" s="13" t="s">
        <v>78</v>
      </c>
      <c r="AY601" s="199" t="s">
        <v>193</v>
      </c>
    </row>
    <row r="602" spans="1:65" s="13" customFormat="1" ht="11.25">
      <c r="B602" s="189"/>
      <c r="C602" s="190"/>
      <c r="D602" s="191" t="s">
        <v>202</v>
      </c>
      <c r="E602" s="192" t="s">
        <v>19</v>
      </c>
      <c r="F602" s="193" t="s">
        <v>640</v>
      </c>
      <c r="G602" s="190"/>
      <c r="H602" s="192" t="s">
        <v>19</v>
      </c>
      <c r="I602" s="194"/>
      <c r="J602" s="190"/>
      <c r="K602" s="190"/>
      <c r="L602" s="195"/>
      <c r="M602" s="196"/>
      <c r="N602" s="197"/>
      <c r="O602" s="197"/>
      <c r="P602" s="197"/>
      <c r="Q602" s="197"/>
      <c r="R602" s="197"/>
      <c r="S602" s="197"/>
      <c r="T602" s="198"/>
      <c r="AT602" s="199" t="s">
        <v>202</v>
      </c>
      <c r="AU602" s="199" t="s">
        <v>88</v>
      </c>
      <c r="AV602" s="13" t="s">
        <v>86</v>
      </c>
      <c r="AW602" s="13" t="s">
        <v>37</v>
      </c>
      <c r="AX602" s="13" t="s">
        <v>78</v>
      </c>
      <c r="AY602" s="199" t="s">
        <v>193</v>
      </c>
    </row>
    <row r="603" spans="1:65" s="14" customFormat="1" ht="11.25">
      <c r="B603" s="200"/>
      <c r="C603" s="201"/>
      <c r="D603" s="191" t="s">
        <v>202</v>
      </c>
      <c r="E603" s="202" t="s">
        <v>19</v>
      </c>
      <c r="F603" s="203" t="s">
        <v>641</v>
      </c>
      <c r="G603" s="201"/>
      <c r="H603" s="204">
        <v>4</v>
      </c>
      <c r="I603" s="205"/>
      <c r="J603" s="201"/>
      <c r="K603" s="201"/>
      <c r="L603" s="206"/>
      <c r="M603" s="207"/>
      <c r="N603" s="208"/>
      <c r="O603" s="208"/>
      <c r="P603" s="208"/>
      <c r="Q603" s="208"/>
      <c r="R603" s="208"/>
      <c r="S603" s="208"/>
      <c r="T603" s="209"/>
      <c r="AT603" s="210" t="s">
        <v>202</v>
      </c>
      <c r="AU603" s="210" t="s">
        <v>88</v>
      </c>
      <c r="AV603" s="14" t="s">
        <v>88</v>
      </c>
      <c r="AW603" s="14" t="s">
        <v>37</v>
      </c>
      <c r="AX603" s="14" t="s">
        <v>78</v>
      </c>
      <c r="AY603" s="210" t="s">
        <v>193</v>
      </c>
    </row>
    <row r="604" spans="1:65" s="15" customFormat="1" ht="11.25">
      <c r="B604" s="211"/>
      <c r="C604" s="212"/>
      <c r="D604" s="191" t="s">
        <v>202</v>
      </c>
      <c r="E604" s="213" t="s">
        <v>19</v>
      </c>
      <c r="F604" s="214" t="s">
        <v>207</v>
      </c>
      <c r="G604" s="212"/>
      <c r="H604" s="215">
        <v>4</v>
      </c>
      <c r="I604" s="216"/>
      <c r="J604" s="212"/>
      <c r="K604" s="212"/>
      <c r="L604" s="217"/>
      <c r="M604" s="218"/>
      <c r="N604" s="219"/>
      <c r="O604" s="219"/>
      <c r="P604" s="219"/>
      <c r="Q604" s="219"/>
      <c r="R604" s="219"/>
      <c r="S604" s="219"/>
      <c r="T604" s="220"/>
      <c r="AT604" s="221" t="s">
        <v>202</v>
      </c>
      <c r="AU604" s="221" t="s">
        <v>88</v>
      </c>
      <c r="AV604" s="15" t="s">
        <v>200</v>
      </c>
      <c r="AW604" s="15" t="s">
        <v>37</v>
      </c>
      <c r="AX604" s="15" t="s">
        <v>86</v>
      </c>
      <c r="AY604" s="221" t="s">
        <v>193</v>
      </c>
    </row>
    <row r="605" spans="1:65" s="2" customFormat="1" ht="24.2" customHeight="1">
      <c r="A605" s="36"/>
      <c r="B605" s="37"/>
      <c r="C605" s="176" t="s">
        <v>642</v>
      </c>
      <c r="D605" s="176" t="s">
        <v>196</v>
      </c>
      <c r="E605" s="177" t="s">
        <v>643</v>
      </c>
      <c r="F605" s="178" t="s">
        <v>644</v>
      </c>
      <c r="G605" s="179" t="s">
        <v>97</v>
      </c>
      <c r="H605" s="180">
        <v>78.900000000000006</v>
      </c>
      <c r="I605" s="181"/>
      <c r="J605" s="182">
        <f>ROUND(I605*H605,2)</f>
        <v>0</v>
      </c>
      <c r="K605" s="178" t="s">
        <v>212</v>
      </c>
      <c r="L605" s="41"/>
      <c r="M605" s="183" t="s">
        <v>19</v>
      </c>
      <c r="N605" s="184" t="s">
        <v>49</v>
      </c>
      <c r="O605" s="66"/>
      <c r="P605" s="185">
        <f>O605*H605</f>
        <v>0</v>
      </c>
      <c r="Q605" s="185">
        <v>0</v>
      </c>
      <c r="R605" s="185">
        <f>Q605*H605</f>
        <v>0</v>
      </c>
      <c r="S605" s="185">
        <v>0</v>
      </c>
      <c r="T605" s="186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87" t="s">
        <v>200</v>
      </c>
      <c r="AT605" s="187" t="s">
        <v>196</v>
      </c>
      <c r="AU605" s="187" t="s">
        <v>88</v>
      </c>
      <c r="AY605" s="19" t="s">
        <v>193</v>
      </c>
      <c r="BE605" s="188">
        <f>IF(N605="základní",J605,0)</f>
        <v>0</v>
      </c>
      <c r="BF605" s="188">
        <f>IF(N605="snížená",J605,0)</f>
        <v>0</v>
      </c>
      <c r="BG605" s="188">
        <f>IF(N605="zákl. přenesená",J605,0)</f>
        <v>0</v>
      </c>
      <c r="BH605" s="188">
        <f>IF(N605="sníž. přenesená",J605,0)</f>
        <v>0</v>
      </c>
      <c r="BI605" s="188">
        <f>IF(N605="nulová",J605,0)</f>
        <v>0</v>
      </c>
      <c r="BJ605" s="19" t="s">
        <v>86</v>
      </c>
      <c r="BK605" s="188">
        <f>ROUND(I605*H605,2)</f>
        <v>0</v>
      </c>
      <c r="BL605" s="19" t="s">
        <v>200</v>
      </c>
      <c r="BM605" s="187" t="s">
        <v>645</v>
      </c>
    </row>
    <row r="606" spans="1:65" s="2" customFormat="1" ht="11.25">
      <c r="A606" s="36"/>
      <c r="B606" s="37"/>
      <c r="C606" s="38"/>
      <c r="D606" s="222" t="s">
        <v>214</v>
      </c>
      <c r="E606" s="38"/>
      <c r="F606" s="223" t="s">
        <v>646</v>
      </c>
      <c r="G606" s="38"/>
      <c r="H606" s="38"/>
      <c r="I606" s="224"/>
      <c r="J606" s="38"/>
      <c r="K606" s="38"/>
      <c r="L606" s="41"/>
      <c r="M606" s="225"/>
      <c r="N606" s="226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214</v>
      </c>
      <c r="AU606" s="19" t="s">
        <v>88</v>
      </c>
    </row>
    <row r="607" spans="1:65" s="13" customFormat="1" ht="11.25">
      <c r="B607" s="189"/>
      <c r="C607" s="190"/>
      <c r="D607" s="191" t="s">
        <v>202</v>
      </c>
      <c r="E607" s="192" t="s">
        <v>19</v>
      </c>
      <c r="F607" s="193" t="s">
        <v>203</v>
      </c>
      <c r="G607" s="190"/>
      <c r="H607" s="192" t="s">
        <v>19</v>
      </c>
      <c r="I607" s="194"/>
      <c r="J607" s="190"/>
      <c r="K607" s="190"/>
      <c r="L607" s="195"/>
      <c r="M607" s="196"/>
      <c r="N607" s="197"/>
      <c r="O607" s="197"/>
      <c r="P607" s="197"/>
      <c r="Q607" s="197"/>
      <c r="R607" s="197"/>
      <c r="S607" s="197"/>
      <c r="T607" s="198"/>
      <c r="AT607" s="199" t="s">
        <v>202</v>
      </c>
      <c r="AU607" s="199" t="s">
        <v>88</v>
      </c>
      <c r="AV607" s="13" t="s">
        <v>86</v>
      </c>
      <c r="AW607" s="13" t="s">
        <v>37</v>
      </c>
      <c r="AX607" s="13" t="s">
        <v>78</v>
      </c>
      <c r="AY607" s="199" t="s">
        <v>193</v>
      </c>
    </row>
    <row r="608" spans="1:65" s="13" customFormat="1" ht="11.25">
      <c r="B608" s="189"/>
      <c r="C608" s="190"/>
      <c r="D608" s="191" t="s">
        <v>202</v>
      </c>
      <c r="E608" s="192" t="s">
        <v>19</v>
      </c>
      <c r="F608" s="193" t="s">
        <v>238</v>
      </c>
      <c r="G608" s="190"/>
      <c r="H608" s="192" t="s">
        <v>19</v>
      </c>
      <c r="I608" s="194"/>
      <c r="J608" s="190"/>
      <c r="K608" s="190"/>
      <c r="L608" s="195"/>
      <c r="M608" s="196"/>
      <c r="N608" s="197"/>
      <c r="O608" s="197"/>
      <c r="P608" s="197"/>
      <c r="Q608" s="197"/>
      <c r="R608" s="197"/>
      <c r="S608" s="197"/>
      <c r="T608" s="198"/>
      <c r="AT608" s="199" t="s">
        <v>202</v>
      </c>
      <c r="AU608" s="199" t="s">
        <v>88</v>
      </c>
      <c r="AV608" s="13" t="s">
        <v>86</v>
      </c>
      <c r="AW608" s="13" t="s">
        <v>37</v>
      </c>
      <c r="AX608" s="13" t="s">
        <v>78</v>
      </c>
      <c r="AY608" s="199" t="s">
        <v>193</v>
      </c>
    </row>
    <row r="609" spans="1:65" s="13" customFormat="1" ht="11.25">
      <c r="B609" s="189"/>
      <c r="C609" s="190"/>
      <c r="D609" s="191" t="s">
        <v>202</v>
      </c>
      <c r="E609" s="192" t="s">
        <v>19</v>
      </c>
      <c r="F609" s="193" t="s">
        <v>239</v>
      </c>
      <c r="G609" s="190"/>
      <c r="H609" s="192" t="s">
        <v>19</v>
      </c>
      <c r="I609" s="194"/>
      <c r="J609" s="190"/>
      <c r="K609" s="190"/>
      <c r="L609" s="195"/>
      <c r="M609" s="196"/>
      <c r="N609" s="197"/>
      <c r="O609" s="197"/>
      <c r="P609" s="197"/>
      <c r="Q609" s="197"/>
      <c r="R609" s="197"/>
      <c r="S609" s="197"/>
      <c r="T609" s="198"/>
      <c r="AT609" s="199" t="s">
        <v>202</v>
      </c>
      <c r="AU609" s="199" t="s">
        <v>88</v>
      </c>
      <c r="AV609" s="13" t="s">
        <v>86</v>
      </c>
      <c r="AW609" s="13" t="s">
        <v>37</v>
      </c>
      <c r="AX609" s="13" t="s">
        <v>78</v>
      </c>
      <c r="AY609" s="199" t="s">
        <v>193</v>
      </c>
    </row>
    <row r="610" spans="1:65" s="13" customFormat="1" ht="11.25">
      <c r="B610" s="189"/>
      <c r="C610" s="190"/>
      <c r="D610" s="191" t="s">
        <v>202</v>
      </c>
      <c r="E610" s="192" t="s">
        <v>19</v>
      </c>
      <c r="F610" s="193" t="s">
        <v>240</v>
      </c>
      <c r="G610" s="190"/>
      <c r="H610" s="192" t="s">
        <v>19</v>
      </c>
      <c r="I610" s="194"/>
      <c r="J610" s="190"/>
      <c r="K610" s="190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202</v>
      </c>
      <c r="AU610" s="199" t="s">
        <v>88</v>
      </c>
      <c r="AV610" s="13" t="s">
        <v>86</v>
      </c>
      <c r="AW610" s="13" t="s">
        <v>37</v>
      </c>
      <c r="AX610" s="13" t="s">
        <v>78</v>
      </c>
      <c r="AY610" s="199" t="s">
        <v>193</v>
      </c>
    </row>
    <row r="611" spans="1:65" s="14" customFormat="1" ht="11.25">
      <c r="B611" s="200"/>
      <c r="C611" s="201"/>
      <c r="D611" s="191" t="s">
        <v>202</v>
      </c>
      <c r="E611" s="202" t="s">
        <v>19</v>
      </c>
      <c r="F611" s="203" t="s">
        <v>647</v>
      </c>
      <c r="G611" s="201"/>
      <c r="H611" s="204">
        <v>78.900000000000006</v>
      </c>
      <c r="I611" s="205"/>
      <c r="J611" s="201"/>
      <c r="K611" s="201"/>
      <c r="L611" s="206"/>
      <c r="M611" s="207"/>
      <c r="N611" s="208"/>
      <c r="O611" s="208"/>
      <c r="P611" s="208"/>
      <c r="Q611" s="208"/>
      <c r="R611" s="208"/>
      <c r="S611" s="208"/>
      <c r="T611" s="209"/>
      <c r="AT611" s="210" t="s">
        <v>202</v>
      </c>
      <c r="AU611" s="210" t="s">
        <v>88</v>
      </c>
      <c r="AV611" s="14" t="s">
        <v>88</v>
      </c>
      <c r="AW611" s="14" t="s">
        <v>37</v>
      </c>
      <c r="AX611" s="14" t="s">
        <v>78</v>
      </c>
      <c r="AY611" s="210" t="s">
        <v>193</v>
      </c>
    </row>
    <row r="612" spans="1:65" s="15" customFormat="1" ht="11.25">
      <c r="B612" s="211"/>
      <c r="C612" s="212"/>
      <c r="D612" s="191" t="s">
        <v>202</v>
      </c>
      <c r="E612" s="213" t="s">
        <v>19</v>
      </c>
      <c r="F612" s="214" t="s">
        <v>207</v>
      </c>
      <c r="G612" s="212"/>
      <c r="H612" s="215">
        <v>78.900000000000006</v>
      </c>
      <c r="I612" s="216"/>
      <c r="J612" s="212"/>
      <c r="K612" s="212"/>
      <c r="L612" s="217"/>
      <c r="M612" s="218"/>
      <c r="N612" s="219"/>
      <c r="O612" s="219"/>
      <c r="P612" s="219"/>
      <c r="Q612" s="219"/>
      <c r="R612" s="219"/>
      <c r="S612" s="219"/>
      <c r="T612" s="220"/>
      <c r="AT612" s="221" t="s">
        <v>202</v>
      </c>
      <c r="AU612" s="221" t="s">
        <v>88</v>
      </c>
      <c r="AV612" s="15" t="s">
        <v>200</v>
      </c>
      <c r="AW612" s="15" t="s">
        <v>37</v>
      </c>
      <c r="AX612" s="15" t="s">
        <v>86</v>
      </c>
      <c r="AY612" s="221" t="s">
        <v>193</v>
      </c>
    </row>
    <row r="613" spans="1:65" s="2" customFormat="1" ht="24.2" customHeight="1">
      <c r="A613" s="36"/>
      <c r="B613" s="37"/>
      <c r="C613" s="176" t="s">
        <v>648</v>
      </c>
      <c r="D613" s="176" t="s">
        <v>196</v>
      </c>
      <c r="E613" s="177" t="s">
        <v>649</v>
      </c>
      <c r="F613" s="178" t="s">
        <v>650</v>
      </c>
      <c r="G613" s="179" t="s">
        <v>97</v>
      </c>
      <c r="H613" s="180">
        <v>19.399999999999999</v>
      </c>
      <c r="I613" s="181"/>
      <c r="J613" s="182">
        <f>ROUND(I613*H613,2)</f>
        <v>0</v>
      </c>
      <c r="K613" s="178" t="s">
        <v>212</v>
      </c>
      <c r="L613" s="41"/>
      <c r="M613" s="183" t="s">
        <v>19</v>
      </c>
      <c r="N613" s="184" t="s">
        <v>49</v>
      </c>
      <c r="O613" s="66"/>
      <c r="P613" s="185">
        <f>O613*H613</f>
        <v>0</v>
      </c>
      <c r="Q613" s="185">
        <v>0</v>
      </c>
      <c r="R613" s="185">
        <f>Q613*H613</f>
        <v>0</v>
      </c>
      <c r="S613" s="185">
        <v>0</v>
      </c>
      <c r="T613" s="186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87" t="s">
        <v>200</v>
      </c>
      <c r="AT613" s="187" t="s">
        <v>196</v>
      </c>
      <c r="AU613" s="187" t="s">
        <v>88</v>
      </c>
      <c r="AY613" s="19" t="s">
        <v>193</v>
      </c>
      <c r="BE613" s="188">
        <f>IF(N613="základní",J613,0)</f>
        <v>0</v>
      </c>
      <c r="BF613" s="188">
        <f>IF(N613="snížená",J613,0)</f>
        <v>0</v>
      </c>
      <c r="BG613" s="188">
        <f>IF(N613="zákl. přenesená",J613,0)</f>
        <v>0</v>
      </c>
      <c r="BH613" s="188">
        <f>IF(N613="sníž. přenesená",J613,0)</f>
        <v>0</v>
      </c>
      <c r="BI613" s="188">
        <f>IF(N613="nulová",J613,0)</f>
        <v>0</v>
      </c>
      <c r="BJ613" s="19" t="s">
        <v>86</v>
      </c>
      <c r="BK613" s="188">
        <f>ROUND(I613*H613,2)</f>
        <v>0</v>
      </c>
      <c r="BL613" s="19" t="s">
        <v>200</v>
      </c>
      <c r="BM613" s="187" t="s">
        <v>651</v>
      </c>
    </row>
    <row r="614" spans="1:65" s="2" customFormat="1" ht="11.25">
      <c r="A614" s="36"/>
      <c r="B614" s="37"/>
      <c r="C614" s="38"/>
      <c r="D614" s="222" t="s">
        <v>214</v>
      </c>
      <c r="E614" s="38"/>
      <c r="F614" s="223" t="s">
        <v>652</v>
      </c>
      <c r="G614" s="38"/>
      <c r="H614" s="38"/>
      <c r="I614" s="224"/>
      <c r="J614" s="38"/>
      <c r="K614" s="38"/>
      <c r="L614" s="41"/>
      <c r="M614" s="225"/>
      <c r="N614" s="226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214</v>
      </c>
      <c r="AU614" s="19" t="s">
        <v>88</v>
      </c>
    </row>
    <row r="615" spans="1:65" s="14" customFormat="1" ht="11.25">
      <c r="B615" s="200"/>
      <c r="C615" s="201"/>
      <c r="D615" s="191" t="s">
        <v>202</v>
      </c>
      <c r="E615" s="202" t="s">
        <v>19</v>
      </c>
      <c r="F615" s="203" t="s">
        <v>653</v>
      </c>
      <c r="G615" s="201"/>
      <c r="H615" s="204">
        <v>19.399999999999999</v>
      </c>
      <c r="I615" s="205"/>
      <c r="J615" s="201"/>
      <c r="K615" s="201"/>
      <c r="L615" s="206"/>
      <c r="M615" s="207"/>
      <c r="N615" s="208"/>
      <c r="O615" s="208"/>
      <c r="P615" s="208"/>
      <c r="Q615" s="208"/>
      <c r="R615" s="208"/>
      <c r="S615" s="208"/>
      <c r="T615" s="209"/>
      <c r="AT615" s="210" t="s">
        <v>202</v>
      </c>
      <c r="AU615" s="210" t="s">
        <v>88</v>
      </c>
      <c r="AV615" s="14" t="s">
        <v>88</v>
      </c>
      <c r="AW615" s="14" t="s">
        <v>37</v>
      </c>
      <c r="AX615" s="14" t="s">
        <v>78</v>
      </c>
      <c r="AY615" s="210" t="s">
        <v>193</v>
      </c>
    </row>
    <row r="616" spans="1:65" s="15" customFormat="1" ht="11.25">
      <c r="B616" s="211"/>
      <c r="C616" s="212"/>
      <c r="D616" s="191" t="s">
        <v>202</v>
      </c>
      <c r="E616" s="213" t="s">
        <v>19</v>
      </c>
      <c r="F616" s="214" t="s">
        <v>207</v>
      </c>
      <c r="G616" s="212"/>
      <c r="H616" s="215">
        <v>19.399999999999999</v>
      </c>
      <c r="I616" s="216"/>
      <c r="J616" s="212"/>
      <c r="K616" s="212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202</v>
      </c>
      <c r="AU616" s="221" t="s">
        <v>88</v>
      </c>
      <c r="AV616" s="15" t="s">
        <v>200</v>
      </c>
      <c r="AW616" s="15" t="s">
        <v>37</v>
      </c>
      <c r="AX616" s="15" t="s">
        <v>86</v>
      </c>
      <c r="AY616" s="221" t="s">
        <v>193</v>
      </c>
    </row>
    <row r="617" spans="1:65" s="2" customFormat="1" ht="37.9" customHeight="1">
      <c r="A617" s="36"/>
      <c r="B617" s="37"/>
      <c r="C617" s="176" t="s">
        <v>654</v>
      </c>
      <c r="D617" s="176" t="s">
        <v>196</v>
      </c>
      <c r="E617" s="177" t="s">
        <v>655</v>
      </c>
      <c r="F617" s="178" t="s">
        <v>656</v>
      </c>
      <c r="G617" s="179" t="s">
        <v>97</v>
      </c>
      <c r="H617" s="180">
        <v>19.399999999999999</v>
      </c>
      <c r="I617" s="181"/>
      <c r="J617" s="182">
        <f>ROUND(I617*H617,2)</f>
        <v>0</v>
      </c>
      <c r="K617" s="178" t="s">
        <v>212</v>
      </c>
      <c r="L617" s="41"/>
      <c r="M617" s="183" t="s">
        <v>19</v>
      </c>
      <c r="N617" s="184" t="s">
        <v>49</v>
      </c>
      <c r="O617" s="66"/>
      <c r="P617" s="185">
        <f>O617*H617</f>
        <v>0</v>
      </c>
      <c r="Q617" s="185">
        <v>0</v>
      </c>
      <c r="R617" s="185">
        <f>Q617*H617</f>
        <v>0</v>
      </c>
      <c r="S617" s="185">
        <v>1.06E-2</v>
      </c>
      <c r="T617" s="186">
        <f>S617*H617</f>
        <v>0.20563999999999999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87" t="s">
        <v>200</v>
      </c>
      <c r="AT617" s="187" t="s">
        <v>196</v>
      </c>
      <c r="AU617" s="187" t="s">
        <v>88</v>
      </c>
      <c r="AY617" s="19" t="s">
        <v>193</v>
      </c>
      <c r="BE617" s="188">
        <f>IF(N617="základní",J617,0)</f>
        <v>0</v>
      </c>
      <c r="BF617" s="188">
        <f>IF(N617="snížená",J617,0)</f>
        <v>0</v>
      </c>
      <c r="BG617" s="188">
        <f>IF(N617="zákl. přenesená",J617,0)</f>
        <v>0</v>
      </c>
      <c r="BH617" s="188">
        <f>IF(N617="sníž. přenesená",J617,0)</f>
        <v>0</v>
      </c>
      <c r="BI617" s="188">
        <f>IF(N617="nulová",J617,0)</f>
        <v>0</v>
      </c>
      <c r="BJ617" s="19" t="s">
        <v>86</v>
      </c>
      <c r="BK617" s="188">
        <f>ROUND(I617*H617,2)</f>
        <v>0</v>
      </c>
      <c r="BL617" s="19" t="s">
        <v>200</v>
      </c>
      <c r="BM617" s="187" t="s">
        <v>657</v>
      </c>
    </row>
    <row r="618" spans="1:65" s="2" customFormat="1" ht="11.25">
      <c r="A618" s="36"/>
      <c r="B618" s="37"/>
      <c r="C618" s="38"/>
      <c r="D618" s="222" t="s">
        <v>214</v>
      </c>
      <c r="E618" s="38"/>
      <c r="F618" s="223" t="s">
        <v>658</v>
      </c>
      <c r="G618" s="38"/>
      <c r="H618" s="38"/>
      <c r="I618" s="224"/>
      <c r="J618" s="38"/>
      <c r="K618" s="38"/>
      <c r="L618" s="41"/>
      <c r="M618" s="225"/>
      <c r="N618" s="226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214</v>
      </c>
      <c r="AU618" s="19" t="s">
        <v>88</v>
      </c>
    </row>
    <row r="619" spans="1:65" s="14" customFormat="1" ht="11.25">
      <c r="B619" s="200"/>
      <c r="C619" s="201"/>
      <c r="D619" s="191" t="s">
        <v>202</v>
      </c>
      <c r="E619" s="202" t="s">
        <v>19</v>
      </c>
      <c r="F619" s="203" t="s">
        <v>653</v>
      </c>
      <c r="G619" s="201"/>
      <c r="H619" s="204">
        <v>19.399999999999999</v>
      </c>
      <c r="I619" s="205"/>
      <c r="J619" s="201"/>
      <c r="K619" s="201"/>
      <c r="L619" s="206"/>
      <c r="M619" s="207"/>
      <c r="N619" s="208"/>
      <c r="O619" s="208"/>
      <c r="P619" s="208"/>
      <c r="Q619" s="208"/>
      <c r="R619" s="208"/>
      <c r="S619" s="208"/>
      <c r="T619" s="209"/>
      <c r="AT619" s="210" t="s">
        <v>202</v>
      </c>
      <c r="AU619" s="210" t="s">
        <v>88</v>
      </c>
      <c r="AV619" s="14" t="s">
        <v>88</v>
      </c>
      <c r="AW619" s="14" t="s">
        <v>37</v>
      </c>
      <c r="AX619" s="14" t="s">
        <v>78</v>
      </c>
      <c r="AY619" s="210" t="s">
        <v>193</v>
      </c>
    </row>
    <row r="620" spans="1:65" s="15" customFormat="1" ht="11.25">
      <c r="B620" s="211"/>
      <c r="C620" s="212"/>
      <c r="D620" s="191" t="s">
        <v>202</v>
      </c>
      <c r="E620" s="213" t="s">
        <v>19</v>
      </c>
      <c r="F620" s="214" t="s">
        <v>207</v>
      </c>
      <c r="G620" s="212"/>
      <c r="H620" s="215">
        <v>19.399999999999999</v>
      </c>
      <c r="I620" s="216"/>
      <c r="J620" s="212"/>
      <c r="K620" s="212"/>
      <c r="L620" s="217"/>
      <c r="M620" s="218"/>
      <c r="N620" s="219"/>
      <c r="O620" s="219"/>
      <c r="P620" s="219"/>
      <c r="Q620" s="219"/>
      <c r="R620" s="219"/>
      <c r="S620" s="219"/>
      <c r="T620" s="220"/>
      <c r="AT620" s="221" t="s">
        <v>202</v>
      </c>
      <c r="AU620" s="221" t="s">
        <v>88</v>
      </c>
      <c r="AV620" s="15" t="s">
        <v>200</v>
      </c>
      <c r="AW620" s="15" t="s">
        <v>37</v>
      </c>
      <c r="AX620" s="15" t="s">
        <v>86</v>
      </c>
      <c r="AY620" s="221" t="s">
        <v>193</v>
      </c>
    </row>
    <row r="621" spans="1:65" s="2" customFormat="1" ht="16.5" customHeight="1">
      <c r="A621" s="36"/>
      <c r="B621" s="37"/>
      <c r="C621" s="176" t="s">
        <v>659</v>
      </c>
      <c r="D621" s="176" t="s">
        <v>196</v>
      </c>
      <c r="E621" s="177" t="s">
        <v>660</v>
      </c>
      <c r="F621" s="178" t="s">
        <v>661</v>
      </c>
      <c r="G621" s="179" t="s">
        <v>97</v>
      </c>
      <c r="H621" s="180">
        <v>19.399999999999999</v>
      </c>
      <c r="I621" s="181"/>
      <c r="J621" s="182">
        <f>ROUND(I621*H621,2)</f>
        <v>0</v>
      </c>
      <c r="K621" s="178" t="s">
        <v>19</v>
      </c>
      <c r="L621" s="41"/>
      <c r="M621" s="183" t="s">
        <v>19</v>
      </c>
      <c r="N621" s="184" t="s">
        <v>49</v>
      </c>
      <c r="O621" s="66"/>
      <c r="P621" s="185">
        <f>O621*H621</f>
        <v>0</v>
      </c>
      <c r="Q621" s="185">
        <v>1.162E-2</v>
      </c>
      <c r="R621" s="185">
        <f>Q621*H621</f>
        <v>0.22542799999999999</v>
      </c>
      <c r="S621" s="185">
        <v>0</v>
      </c>
      <c r="T621" s="186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87" t="s">
        <v>200</v>
      </c>
      <c r="AT621" s="187" t="s">
        <v>196</v>
      </c>
      <c r="AU621" s="187" t="s">
        <v>88</v>
      </c>
      <c r="AY621" s="19" t="s">
        <v>193</v>
      </c>
      <c r="BE621" s="188">
        <f>IF(N621="základní",J621,0)</f>
        <v>0</v>
      </c>
      <c r="BF621" s="188">
        <f>IF(N621="snížená",J621,0)</f>
        <v>0</v>
      </c>
      <c r="BG621" s="188">
        <f>IF(N621="zákl. přenesená",J621,0)</f>
        <v>0</v>
      </c>
      <c r="BH621" s="188">
        <f>IF(N621="sníž. přenesená",J621,0)</f>
        <v>0</v>
      </c>
      <c r="BI621" s="188">
        <f>IF(N621="nulová",J621,0)</f>
        <v>0</v>
      </c>
      <c r="BJ621" s="19" t="s">
        <v>86</v>
      </c>
      <c r="BK621" s="188">
        <f>ROUND(I621*H621,2)</f>
        <v>0</v>
      </c>
      <c r="BL621" s="19" t="s">
        <v>200</v>
      </c>
      <c r="BM621" s="187" t="s">
        <v>662</v>
      </c>
    </row>
    <row r="622" spans="1:65" s="14" customFormat="1" ht="11.25">
      <c r="B622" s="200"/>
      <c r="C622" s="201"/>
      <c r="D622" s="191" t="s">
        <v>202</v>
      </c>
      <c r="E622" s="202" t="s">
        <v>19</v>
      </c>
      <c r="F622" s="203" t="s">
        <v>653</v>
      </c>
      <c r="G622" s="201"/>
      <c r="H622" s="204">
        <v>19.399999999999999</v>
      </c>
      <c r="I622" s="205"/>
      <c r="J622" s="201"/>
      <c r="K622" s="201"/>
      <c r="L622" s="206"/>
      <c r="M622" s="207"/>
      <c r="N622" s="208"/>
      <c r="O622" s="208"/>
      <c r="P622" s="208"/>
      <c r="Q622" s="208"/>
      <c r="R622" s="208"/>
      <c r="S622" s="208"/>
      <c r="T622" s="209"/>
      <c r="AT622" s="210" t="s">
        <v>202</v>
      </c>
      <c r="AU622" s="210" t="s">
        <v>88</v>
      </c>
      <c r="AV622" s="14" t="s">
        <v>88</v>
      </c>
      <c r="AW622" s="14" t="s">
        <v>37</v>
      </c>
      <c r="AX622" s="14" t="s">
        <v>78</v>
      </c>
      <c r="AY622" s="210" t="s">
        <v>193</v>
      </c>
    </row>
    <row r="623" spans="1:65" s="15" customFormat="1" ht="11.25">
      <c r="B623" s="211"/>
      <c r="C623" s="212"/>
      <c r="D623" s="191" t="s">
        <v>202</v>
      </c>
      <c r="E623" s="213" t="s">
        <v>19</v>
      </c>
      <c r="F623" s="214" t="s">
        <v>207</v>
      </c>
      <c r="G623" s="212"/>
      <c r="H623" s="215">
        <v>19.399999999999999</v>
      </c>
      <c r="I623" s="216"/>
      <c r="J623" s="212"/>
      <c r="K623" s="212"/>
      <c r="L623" s="217"/>
      <c r="M623" s="218"/>
      <c r="N623" s="219"/>
      <c r="O623" s="219"/>
      <c r="P623" s="219"/>
      <c r="Q623" s="219"/>
      <c r="R623" s="219"/>
      <c r="S623" s="219"/>
      <c r="T623" s="220"/>
      <c r="AT623" s="221" t="s">
        <v>202</v>
      </c>
      <c r="AU623" s="221" t="s">
        <v>88</v>
      </c>
      <c r="AV623" s="15" t="s">
        <v>200</v>
      </c>
      <c r="AW623" s="15" t="s">
        <v>37</v>
      </c>
      <c r="AX623" s="15" t="s">
        <v>86</v>
      </c>
      <c r="AY623" s="221" t="s">
        <v>193</v>
      </c>
    </row>
    <row r="624" spans="1:65" s="12" customFormat="1" ht="22.9" customHeight="1">
      <c r="B624" s="160"/>
      <c r="C624" s="161"/>
      <c r="D624" s="162" t="s">
        <v>77</v>
      </c>
      <c r="E624" s="174" t="s">
        <v>663</v>
      </c>
      <c r="F624" s="174" t="s">
        <v>664</v>
      </c>
      <c r="G624" s="161"/>
      <c r="H624" s="161"/>
      <c r="I624" s="164"/>
      <c r="J624" s="175">
        <f>BK624</f>
        <v>0</v>
      </c>
      <c r="K624" s="161"/>
      <c r="L624" s="166"/>
      <c r="M624" s="167"/>
      <c r="N624" s="168"/>
      <c r="O624" s="168"/>
      <c r="P624" s="169">
        <f>SUM(P625:P657)</f>
        <v>0</v>
      </c>
      <c r="Q624" s="168"/>
      <c r="R624" s="169">
        <f>SUM(R625:R657)</f>
        <v>0</v>
      </c>
      <c r="S624" s="168"/>
      <c r="T624" s="170">
        <f>SUM(T625:T657)</f>
        <v>7.5</v>
      </c>
      <c r="AR624" s="171" t="s">
        <v>86</v>
      </c>
      <c r="AT624" s="172" t="s">
        <v>77</v>
      </c>
      <c r="AU624" s="172" t="s">
        <v>86</v>
      </c>
      <c r="AY624" s="171" t="s">
        <v>193</v>
      </c>
      <c r="BK624" s="173">
        <f>SUM(BK625:BK657)</f>
        <v>0</v>
      </c>
    </row>
    <row r="625" spans="1:65" s="2" customFormat="1" ht="49.15" customHeight="1">
      <c r="A625" s="36"/>
      <c r="B625" s="37"/>
      <c r="C625" s="176" t="s">
        <v>665</v>
      </c>
      <c r="D625" s="176" t="s">
        <v>196</v>
      </c>
      <c r="E625" s="177" t="s">
        <v>666</v>
      </c>
      <c r="F625" s="178" t="s">
        <v>667</v>
      </c>
      <c r="G625" s="179" t="s">
        <v>104</v>
      </c>
      <c r="H625" s="180">
        <v>5</v>
      </c>
      <c r="I625" s="181"/>
      <c r="J625" s="182">
        <f>ROUND(I625*H625,2)</f>
        <v>0</v>
      </c>
      <c r="K625" s="178" t="s">
        <v>212</v>
      </c>
      <c r="L625" s="41"/>
      <c r="M625" s="183" t="s">
        <v>19</v>
      </c>
      <c r="N625" s="184" t="s">
        <v>49</v>
      </c>
      <c r="O625" s="66"/>
      <c r="P625" s="185">
        <f>O625*H625</f>
        <v>0</v>
      </c>
      <c r="Q625" s="185">
        <v>0</v>
      </c>
      <c r="R625" s="185">
        <f>Q625*H625</f>
        <v>0</v>
      </c>
      <c r="S625" s="185">
        <v>1.5</v>
      </c>
      <c r="T625" s="186">
        <f>S625*H625</f>
        <v>7.5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87" t="s">
        <v>200</v>
      </c>
      <c r="AT625" s="187" t="s">
        <v>196</v>
      </c>
      <c r="AU625" s="187" t="s">
        <v>88</v>
      </c>
      <c r="AY625" s="19" t="s">
        <v>193</v>
      </c>
      <c r="BE625" s="188">
        <f>IF(N625="základní",J625,0)</f>
        <v>0</v>
      </c>
      <c r="BF625" s="188">
        <f>IF(N625="snížená",J625,0)</f>
        <v>0</v>
      </c>
      <c r="BG625" s="188">
        <f>IF(N625="zákl. přenesená",J625,0)</f>
        <v>0</v>
      </c>
      <c r="BH625" s="188">
        <f>IF(N625="sníž. přenesená",J625,0)</f>
        <v>0</v>
      </c>
      <c r="BI625" s="188">
        <f>IF(N625="nulová",J625,0)</f>
        <v>0</v>
      </c>
      <c r="BJ625" s="19" t="s">
        <v>86</v>
      </c>
      <c r="BK625" s="188">
        <f>ROUND(I625*H625,2)</f>
        <v>0</v>
      </c>
      <c r="BL625" s="19" t="s">
        <v>200</v>
      </c>
      <c r="BM625" s="187" t="s">
        <v>668</v>
      </c>
    </row>
    <row r="626" spans="1:65" s="2" customFormat="1" ht="11.25">
      <c r="A626" s="36"/>
      <c r="B626" s="37"/>
      <c r="C626" s="38"/>
      <c r="D626" s="222" t="s">
        <v>214</v>
      </c>
      <c r="E626" s="38"/>
      <c r="F626" s="223" t="s">
        <v>669</v>
      </c>
      <c r="G626" s="38"/>
      <c r="H626" s="38"/>
      <c r="I626" s="224"/>
      <c r="J626" s="38"/>
      <c r="K626" s="38"/>
      <c r="L626" s="41"/>
      <c r="M626" s="225"/>
      <c r="N626" s="226"/>
      <c r="O626" s="66"/>
      <c r="P626" s="66"/>
      <c r="Q626" s="66"/>
      <c r="R626" s="66"/>
      <c r="S626" s="66"/>
      <c r="T626" s="67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214</v>
      </c>
      <c r="AU626" s="19" t="s">
        <v>88</v>
      </c>
    </row>
    <row r="627" spans="1:65" s="13" customFormat="1" ht="11.25">
      <c r="B627" s="189"/>
      <c r="C627" s="190"/>
      <c r="D627" s="191" t="s">
        <v>202</v>
      </c>
      <c r="E627" s="192" t="s">
        <v>19</v>
      </c>
      <c r="F627" s="193" t="s">
        <v>203</v>
      </c>
      <c r="G627" s="190"/>
      <c r="H627" s="192" t="s">
        <v>19</v>
      </c>
      <c r="I627" s="194"/>
      <c r="J627" s="190"/>
      <c r="K627" s="190"/>
      <c r="L627" s="195"/>
      <c r="M627" s="196"/>
      <c r="N627" s="197"/>
      <c r="O627" s="197"/>
      <c r="P627" s="197"/>
      <c r="Q627" s="197"/>
      <c r="R627" s="197"/>
      <c r="S627" s="197"/>
      <c r="T627" s="198"/>
      <c r="AT627" s="199" t="s">
        <v>202</v>
      </c>
      <c r="AU627" s="199" t="s">
        <v>88</v>
      </c>
      <c r="AV627" s="13" t="s">
        <v>86</v>
      </c>
      <c r="AW627" s="13" t="s">
        <v>37</v>
      </c>
      <c r="AX627" s="13" t="s">
        <v>78</v>
      </c>
      <c r="AY627" s="199" t="s">
        <v>193</v>
      </c>
    </row>
    <row r="628" spans="1:65" s="13" customFormat="1" ht="11.25">
      <c r="B628" s="189"/>
      <c r="C628" s="190"/>
      <c r="D628" s="191" t="s">
        <v>202</v>
      </c>
      <c r="E628" s="192" t="s">
        <v>19</v>
      </c>
      <c r="F628" s="193" t="s">
        <v>216</v>
      </c>
      <c r="G628" s="190"/>
      <c r="H628" s="192" t="s">
        <v>19</v>
      </c>
      <c r="I628" s="194"/>
      <c r="J628" s="190"/>
      <c r="K628" s="190"/>
      <c r="L628" s="195"/>
      <c r="M628" s="196"/>
      <c r="N628" s="197"/>
      <c r="O628" s="197"/>
      <c r="P628" s="197"/>
      <c r="Q628" s="197"/>
      <c r="R628" s="197"/>
      <c r="S628" s="197"/>
      <c r="T628" s="198"/>
      <c r="AT628" s="199" t="s">
        <v>202</v>
      </c>
      <c r="AU628" s="199" t="s">
        <v>88</v>
      </c>
      <c r="AV628" s="13" t="s">
        <v>86</v>
      </c>
      <c r="AW628" s="13" t="s">
        <v>37</v>
      </c>
      <c r="AX628" s="13" t="s">
        <v>78</v>
      </c>
      <c r="AY628" s="199" t="s">
        <v>193</v>
      </c>
    </row>
    <row r="629" spans="1:65" s="14" customFormat="1" ht="11.25">
      <c r="B629" s="200"/>
      <c r="C629" s="201"/>
      <c r="D629" s="191" t="s">
        <v>202</v>
      </c>
      <c r="E629" s="202" t="s">
        <v>19</v>
      </c>
      <c r="F629" s="203" t="s">
        <v>231</v>
      </c>
      <c r="G629" s="201"/>
      <c r="H629" s="204">
        <v>5</v>
      </c>
      <c r="I629" s="205"/>
      <c r="J629" s="201"/>
      <c r="K629" s="201"/>
      <c r="L629" s="206"/>
      <c r="M629" s="207"/>
      <c r="N629" s="208"/>
      <c r="O629" s="208"/>
      <c r="P629" s="208"/>
      <c r="Q629" s="208"/>
      <c r="R629" s="208"/>
      <c r="S629" s="208"/>
      <c r="T629" s="209"/>
      <c r="AT629" s="210" t="s">
        <v>202</v>
      </c>
      <c r="AU629" s="210" t="s">
        <v>88</v>
      </c>
      <c r="AV629" s="14" t="s">
        <v>88</v>
      </c>
      <c r="AW629" s="14" t="s">
        <v>37</v>
      </c>
      <c r="AX629" s="14" t="s">
        <v>78</v>
      </c>
      <c r="AY629" s="210" t="s">
        <v>193</v>
      </c>
    </row>
    <row r="630" spans="1:65" s="15" customFormat="1" ht="11.25">
      <c r="B630" s="211"/>
      <c r="C630" s="212"/>
      <c r="D630" s="191" t="s">
        <v>202</v>
      </c>
      <c r="E630" s="213" t="s">
        <v>19</v>
      </c>
      <c r="F630" s="214" t="s">
        <v>207</v>
      </c>
      <c r="G630" s="212"/>
      <c r="H630" s="215">
        <v>5</v>
      </c>
      <c r="I630" s="216"/>
      <c r="J630" s="212"/>
      <c r="K630" s="212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202</v>
      </c>
      <c r="AU630" s="221" t="s">
        <v>88</v>
      </c>
      <c r="AV630" s="15" t="s">
        <v>200</v>
      </c>
      <c r="AW630" s="15" t="s">
        <v>37</v>
      </c>
      <c r="AX630" s="15" t="s">
        <v>86</v>
      </c>
      <c r="AY630" s="221" t="s">
        <v>193</v>
      </c>
    </row>
    <row r="631" spans="1:65" s="2" customFormat="1" ht="37.9" customHeight="1">
      <c r="A631" s="36"/>
      <c r="B631" s="37"/>
      <c r="C631" s="176" t="s">
        <v>670</v>
      </c>
      <c r="D631" s="176" t="s">
        <v>196</v>
      </c>
      <c r="E631" s="177" t="s">
        <v>671</v>
      </c>
      <c r="F631" s="178" t="s">
        <v>672</v>
      </c>
      <c r="G631" s="179" t="s">
        <v>624</v>
      </c>
      <c r="H631" s="180">
        <v>97.430999999999997</v>
      </c>
      <c r="I631" s="181"/>
      <c r="J631" s="182">
        <f>ROUND(I631*H631,2)</f>
        <v>0</v>
      </c>
      <c r="K631" s="178" t="s">
        <v>212</v>
      </c>
      <c r="L631" s="41"/>
      <c r="M631" s="183" t="s">
        <v>19</v>
      </c>
      <c r="N631" s="184" t="s">
        <v>49</v>
      </c>
      <c r="O631" s="66"/>
      <c r="P631" s="185">
        <f>O631*H631</f>
        <v>0</v>
      </c>
      <c r="Q631" s="185">
        <v>0</v>
      </c>
      <c r="R631" s="185">
        <f>Q631*H631</f>
        <v>0</v>
      </c>
      <c r="S631" s="185">
        <v>0</v>
      </c>
      <c r="T631" s="186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7" t="s">
        <v>200</v>
      </c>
      <c r="AT631" s="187" t="s">
        <v>196</v>
      </c>
      <c r="AU631" s="187" t="s">
        <v>88</v>
      </c>
      <c r="AY631" s="19" t="s">
        <v>193</v>
      </c>
      <c r="BE631" s="188">
        <f>IF(N631="základní",J631,0)</f>
        <v>0</v>
      </c>
      <c r="BF631" s="188">
        <f>IF(N631="snížená",J631,0)</f>
        <v>0</v>
      </c>
      <c r="BG631" s="188">
        <f>IF(N631="zákl. přenesená",J631,0)</f>
        <v>0</v>
      </c>
      <c r="BH631" s="188">
        <f>IF(N631="sníž. přenesená",J631,0)</f>
        <v>0</v>
      </c>
      <c r="BI631" s="188">
        <f>IF(N631="nulová",J631,0)</f>
        <v>0</v>
      </c>
      <c r="BJ631" s="19" t="s">
        <v>86</v>
      </c>
      <c r="BK631" s="188">
        <f>ROUND(I631*H631,2)</f>
        <v>0</v>
      </c>
      <c r="BL631" s="19" t="s">
        <v>200</v>
      </c>
      <c r="BM631" s="187" t="s">
        <v>673</v>
      </c>
    </row>
    <row r="632" spans="1:65" s="2" customFormat="1" ht="11.25">
      <c r="A632" s="36"/>
      <c r="B632" s="37"/>
      <c r="C632" s="38"/>
      <c r="D632" s="222" t="s">
        <v>214</v>
      </c>
      <c r="E632" s="38"/>
      <c r="F632" s="223" t="s">
        <v>674</v>
      </c>
      <c r="G632" s="38"/>
      <c r="H632" s="38"/>
      <c r="I632" s="224"/>
      <c r="J632" s="38"/>
      <c r="K632" s="38"/>
      <c r="L632" s="41"/>
      <c r="M632" s="225"/>
      <c r="N632" s="226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214</v>
      </c>
      <c r="AU632" s="19" t="s">
        <v>88</v>
      </c>
    </row>
    <row r="633" spans="1:65" s="2" customFormat="1" ht="62.65" customHeight="1">
      <c r="A633" s="36"/>
      <c r="B633" s="37"/>
      <c r="C633" s="176" t="s">
        <v>675</v>
      </c>
      <c r="D633" s="176" t="s">
        <v>196</v>
      </c>
      <c r="E633" s="177" t="s">
        <v>676</v>
      </c>
      <c r="F633" s="178" t="s">
        <v>677</v>
      </c>
      <c r="G633" s="179" t="s">
        <v>624</v>
      </c>
      <c r="H633" s="180">
        <v>487.15499999999997</v>
      </c>
      <c r="I633" s="181"/>
      <c r="J633" s="182">
        <f>ROUND(I633*H633,2)</f>
        <v>0</v>
      </c>
      <c r="K633" s="178" t="s">
        <v>212</v>
      </c>
      <c r="L633" s="41"/>
      <c r="M633" s="183" t="s">
        <v>19</v>
      </c>
      <c r="N633" s="184" t="s">
        <v>49</v>
      </c>
      <c r="O633" s="66"/>
      <c r="P633" s="185">
        <f>O633*H633</f>
        <v>0</v>
      </c>
      <c r="Q633" s="185">
        <v>0</v>
      </c>
      <c r="R633" s="185">
        <f>Q633*H633</f>
        <v>0</v>
      </c>
      <c r="S633" s="185">
        <v>0</v>
      </c>
      <c r="T633" s="186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7" t="s">
        <v>200</v>
      </c>
      <c r="AT633" s="187" t="s">
        <v>196</v>
      </c>
      <c r="AU633" s="187" t="s">
        <v>88</v>
      </c>
      <c r="AY633" s="19" t="s">
        <v>193</v>
      </c>
      <c r="BE633" s="188">
        <f>IF(N633="základní",J633,0)</f>
        <v>0</v>
      </c>
      <c r="BF633" s="188">
        <f>IF(N633="snížená",J633,0)</f>
        <v>0</v>
      </c>
      <c r="BG633" s="188">
        <f>IF(N633="zákl. přenesená",J633,0)</f>
        <v>0</v>
      </c>
      <c r="BH633" s="188">
        <f>IF(N633="sníž. přenesená",J633,0)</f>
        <v>0</v>
      </c>
      <c r="BI633" s="188">
        <f>IF(N633="nulová",J633,0)</f>
        <v>0</v>
      </c>
      <c r="BJ633" s="19" t="s">
        <v>86</v>
      </c>
      <c r="BK633" s="188">
        <f>ROUND(I633*H633,2)</f>
        <v>0</v>
      </c>
      <c r="BL633" s="19" t="s">
        <v>200</v>
      </c>
      <c r="BM633" s="187" t="s">
        <v>678</v>
      </c>
    </row>
    <row r="634" spans="1:65" s="2" customFormat="1" ht="11.25">
      <c r="A634" s="36"/>
      <c r="B634" s="37"/>
      <c r="C634" s="38"/>
      <c r="D634" s="222" t="s">
        <v>214</v>
      </c>
      <c r="E634" s="38"/>
      <c r="F634" s="223" t="s">
        <v>679</v>
      </c>
      <c r="G634" s="38"/>
      <c r="H634" s="38"/>
      <c r="I634" s="224"/>
      <c r="J634" s="38"/>
      <c r="K634" s="38"/>
      <c r="L634" s="41"/>
      <c r="M634" s="225"/>
      <c r="N634" s="226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214</v>
      </c>
      <c r="AU634" s="19" t="s">
        <v>88</v>
      </c>
    </row>
    <row r="635" spans="1:65" s="14" customFormat="1" ht="11.25">
      <c r="B635" s="200"/>
      <c r="C635" s="201"/>
      <c r="D635" s="191" t="s">
        <v>202</v>
      </c>
      <c r="E635" s="201"/>
      <c r="F635" s="203" t="s">
        <v>680</v>
      </c>
      <c r="G635" s="201"/>
      <c r="H635" s="204">
        <v>487.15499999999997</v>
      </c>
      <c r="I635" s="205"/>
      <c r="J635" s="201"/>
      <c r="K635" s="201"/>
      <c r="L635" s="206"/>
      <c r="M635" s="207"/>
      <c r="N635" s="208"/>
      <c r="O635" s="208"/>
      <c r="P635" s="208"/>
      <c r="Q635" s="208"/>
      <c r="R635" s="208"/>
      <c r="S635" s="208"/>
      <c r="T635" s="209"/>
      <c r="AT635" s="210" t="s">
        <v>202</v>
      </c>
      <c r="AU635" s="210" t="s">
        <v>88</v>
      </c>
      <c r="AV635" s="14" t="s">
        <v>88</v>
      </c>
      <c r="AW635" s="14" t="s">
        <v>4</v>
      </c>
      <c r="AX635" s="14" t="s">
        <v>86</v>
      </c>
      <c r="AY635" s="210" t="s">
        <v>193</v>
      </c>
    </row>
    <row r="636" spans="1:65" s="2" customFormat="1" ht="44.25" customHeight="1">
      <c r="A636" s="36"/>
      <c r="B636" s="37"/>
      <c r="C636" s="176" t="s">
        <v>681</v>
      </c>
      <c r="D636" s="176" t="s">
        <v>196</v>
      </c>
      <c r="E636" s="177" t="s">
        <v>682</v>
      </c>
      <c r="F636" s="178" t="s">
        <v>683</v>
      </c>
      <c r="G636" s="179" t="s">
        <v>624</v>
      </c>
      <c r="H636" s="180">
        <v>974.31</v>
      </c>
      <c r="I636" s="181"/>
      <c r="J636" s="182">
        <f>ROUND(I636*H636,2)</f>
        <v>0</v>
      </c>
      <c r="K636" s="178" t="s">
        <v>212</v>
      </c>
      <c r="L636" s="41"/>
      <c r="M636" s="183" t="s">
        <v>19</v>
      </c>
      <c r="N636" s="184" t="s">
        <v>49</v>
      </c>
      <c r="O636" s="66"/>
      <c r="P636" s="185">
        <f>O636*H636</f>
        <v>0</v>
      </c>
      <c r="Q636" s="185">
        <v>0</v>
      </c>
      <c r="R636" s="185">
        <f>Q636*H636</f>
        <v>0</v>
      </c>
      <c r="S636" s="185">
        <v>0</v>
      </c>
      <c r="T636" s="186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87" t="s">
        <v>200</v>
      </c>
      <c r="AT636" s="187" t="s">
        <v>196</v>
      </c>
      <c r="AU636" s="187" t="s">
        <v>88</v>
      </c>
      <c r="AY636" s="19" t="s">
        <v>193</v>
      </c>
      <c r="BE636" s="188">
        <f>IF(N636="základní",J636,0)</f>
        <v>0</v>
      </c>
      <c r="BF636" s="188">
        <f>IF(N636="snížená",J636,0)</f>
        <v>0</v>
      </c>
      <c r="BG636" s="188">
        <f>IF(N636="zákl. přenesená",J636,0)</f>
        <v>0</v>
      </c>
      <c r="BH636" s="188">
        <f>IF(N636="sníž. přenesená",J636,0)</f>
        <v>0</v>
      </c>
      <c r="BI636" s="188">
        <f>IF(N636="nulová",J636,0)</f>
        <v>0</v>
      </c>
      <c r="BJ636" s="19" t="s">
        <v>86</v>
      </c>
      <c r="BK636" s="188">
        <f>ROUND(I636*H636,2)</f>
        <v>0</v>
      </c>
      <c r="BL636" s="19" t="s">
        <v>200</v>
      </c>
      <c r="BM636" s="187" t="s">
        <v>684</v>
      </c>
    </row>
    <row r="637" spans="1:65" s="2" customFormat="1" ht="11.25">
      <c r="A637" s="36"/>
      <c r="B637" s="37"/>
      <c r="C637" s="38"/>
      <c r="D637" s="222" t="s">
        <v>214</v>
      </c>
      <c r="E637" s="38"/>
      <c r="F637" s="223" t="s">
        <v>685</v>
      </c>
      <c r="G637" s="38"/>
      <c r="H637" s="38"/>
      <c r="I637" s="224"/>
      <c r="J637" s="38"/>
      <c r="K637" s="38"/>
      <c r="L637" s="41"/>
      <c r="M637" s="225"/>
      <c r="N637" s="226"/>
      <c r="O637" s="66"/>
      <c r="P637" s="66"/>
      <c r="Q637" s="66"/>
      <c r="R637" s="66"/>
      <c r="S637" s="66"/>
      <c r="T637" s="67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T637" s="19" t="s">
        <v>214</v>
      </c>
      <c r="AU637" s="19" t="s">
        <v>88</v>
      </c>
    </row>
    <row r="638" spans="1:65" s="14" customFormat="1" ht="11.25">
      <c r="B638" s="200"/>
      <c r="C638" s="201"/>
      <c r="D638" s="191" t="s">
        <v>202</v>
      </c>
      <c r="E638" s="202" t="s">
        <v>19</v>
      </c>
      <c r="F638" s="203" t="s">
        <v>686</v>
      </c>
      <c r="G638" s="201"/>
      <c r="H638" s="204">
        <v>735.35</v>
      </c>
      <c r="I638" s="205"/>
      <c r="J638" s="201"/>
      <c r="K638" s="201"/>
      <c r="L638" s="206"/>
      <c r="M638" s="207"/>
      <c r="N638" s="208"/>
      <c r="O638" s="208"/>
      <c r="P638" s="208"/>
      <c r="Q638" s="208"/>
      <c r="R638" s="208"/>
      <c r="S638" s="208"/>
      <c r="T638" s="209"/>
      <c r="AT638" s="210" t="s">
        <v>202</v>
      </c>
      <c r="AU638" s="210" t="s">
        <v>88</v>
      </c>
      <c r="AV638" s="14" t="s">
        <v>88</v>
      </c>
      <c r="AW638" s="14" t="s">
        <v>37</v>
      </c>
      <c r="AX638" s="14" t="s">
        <v>78</v>
      </c>
      <c r="AY638" s="210" t="s">
        <v>193</v>
      </c>
    </row>
    <row r="639" spans="1:65" s="14" customFormat="1" ht="11.25">
      <c r="B639" s="200"/>
      <c r="C639" s="201"/>
      <c r="D639" s="191" t="s">
        <v>202</v>
      </c>
      <c r="E639" s="202" t="s">
        <v>19</v>
      </c>
      <c r="F639" s="203" t="s">
        <v>687</v>
      </c>
      <c r="G639" s="201"/>
      <c r="H639" s="204">
        <v>238.96</v>
      </c>
      <c r="I639" s="205"/>
      <c r="J639" s="201"/>
      <c r="K639" s="201"/>
      <c r="L639" s="206"/>
      <c r="M639" s="207"/>
      <c r="N639" s="208"/>
      <c r="O639" s="208"/>
      <c r="P639" s="208"/>
      <c r="Q639" s="208"/>
      <c r="R639" s="208"/>
      <c r="S639" s="208"/>
      <c r="T639" s="209"/>
      <c r="AT639" s="210" t="s">
        <v>202</v>
      </c>
      <c r="AU639" s="210" t="s">
        <v>88</v>
      </c>
      <c r="AV639" s="14" t="s">
        <v>88</v>
      </c>
      <c r="AW639" s="14" t="s">
        <v>37</v>
      </c>
      <c r="AX639" s="14" t="s">
        <v>78</v>
      </c>
      <c r="AY639" s="210" t="s">
        <v>193</v>
      </c>
    </row>
    <row r="640" spans="1:65" s="15" customFormat="1" ht="11.25">
      <c r="B640" s="211"/>
      <c r="C640" s="212"/>
      <c r="D640" s="191" t="s">
        <v>202</v>
      </c>
      <c r="E640" s="213" t="s">
        <v>19</v>
      </c>
      <c r="F640" s="214" t="s">
        <v>207</v>
      </c>
      <c r="G640" s="212"/>
      <c r="H640" s="215">
        <v>974.31000000000006</v>
      </c>
      <c r="I640" s="216"/>
      <c r="J640" s="212"/>
      <c r="K640" s="212"/>
      <c r="L640" s="217"/>
      <c r="M640" s="218"/>
      <c r="N640" s="219"/>
      <c r="O640" s="219"/>
      <c r="P640" s="219"/>
      <c r="Q640" s="219"/>
      <c r="R640" s="219"/>
      <c r="S640" s="219"/>
      <c r="T640" s="220"/>
      <c r="AT640" s="221" t="s">
        <v>202</v>
      </c>
      <c r="AU640" s="221" t="s">
        <v>88</v>
      </c>
      <c r="AV640" s="15" t="s">
        <v>200</v>
      </c>
      <c r="AW640" s="15" t="s">
        <v>37</v>
      </c>
      <c r="AX640" s="15" t="s">
        <v>86</v>
      </c>
      <c r="AY640" s="221" t="s">
        <v>193</v>
      </c>
    </row>
    <row r="641" spans="1:65" s="2" customFormat="1" ht="37.9" customHeight="1">
      <c r="A641" s="36"/>
      <c r="B641" s="37"/>
      <c r="C641" s="176" t="s">
        <v>688</v>
      </c>
      <c r="D641" s="176" t="s">
        <v>196</v>
      </c>
      <c r="E641" s="177" t="s">
        <v>689</v>
      </c>
      <c r="F641" s="178" t="s">
        <v>690</v>
      </c>
      <c r="G641" s="179" t="s">
        <v>624</v>
      </c>
      <c r="H641" s="180">
        <v>97.430999999999997</v>
      </c>
      <c r="I641" s="181"/>
      <c r="J641" s="182">
        <f>ROUND(I641*H641,2)</f>
        <v>0</v>
      </c>
      <c r="K641" s="178" t="s">
        <v>212</v>
      </c>
      <c r="L641" s="41"/>
      <c r="M641" s="183" t="s">
        <v>19</v>
      </c>
      <c r="N641" s="184" t="s">
        <v>49</v>
      </c>
      <c r="O641" s="66"/>
      <c r="P641" s="185">
        <f>O641*H641</f>
        <v>0</v>
      </c>
      <c r="Q641" s="185">
        <v>0</v>
      </c>
      <c r="R641" s="185">
        <f>Q641*H641</f>
        <v>0</v>
      </c>
      <c r="S641" s="185">
        <v>0</v>
      </c>
      <c r="T641" s="186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7" t="s">
        <v>200</v>
      </c>
      <c r="AT641" s="187" t="s">
        <v>196</v>
      </c>
      <c r="AU641" s="187" t="s">
        <v>88</v>
      </c>
      <c r="AY641" s="19" t="s">
        <v>193</v>
      </c>
      <c r="BE641" s="188">
        <f>IF(N641="základní",J641,0)</f>
        <v>0</v>
      </c>
      <c r="BF641" s="188">
        <f>IF(N641="snížená",J641,0)</f>
        <v>0</v>
      </c>
      <c r="BG641" s="188">
        <f>IF(N641="zákl. přenesená",J641,0)</f>
        <v>0</v>
      </c>
      <c r="BH641" s="188">
        <f>IF(N641="sníž. přenesená",J641,0)</f>
        <v>0</v>
      </c>
      <c r="BI641" s="188">
        <f>IF(N641="nulová",J641,0)</f>
        <v>0</v>
      </c>
      <c r="BJ641" s="19" t="s">
        <v>86</v>
      </c>
      <c r="BK641" s="188">
        <f>ROUND(I641*H641,2)</f>
        <v>0</v>
      </c>
      <c r="BL641" s="19" t="s">
        <v>200</v>
      </c>
      <c r="BM641" s="187" t="s">
        <v>691</v>
      </c>
    </row>
    <row r="642" spans="1:65" s="2" customFormat="1" ht="11.25">
      <c r="A642" s="36"/>
      <c r="B642" s="37"/>
      <c r="C642" s="38"/>
      <c r="D642" s="222" t="s">
        <v>214</v>
      </c>
      <c r="E642" s="38"/>
      <c r="F642" s="223" t="s">
        <v>692</v>
      </c>
      <c r="G642" s="38"/>
      <c r="H642" s="38"/>
      <c r="I642" s="224"/>
      <c r="J642" s="38"/>
      <c r="K642" s="38"/>
      <c r="L642" s="41"/>
      <c r="M642" s="225"/>
      <c r="N642" s="226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214</v>
      </c>
      <c r="AU642" s="19" t="s">
        <v>88</v>
      </c>
    </row>
    <row r="643" spans="1:65" s="13" customFormat="1" ht="11.25">
      <c r="B643" s="189"/>
      <c r="C643" s="190"/>
      <c r="D643" s="191" t="s">
        <v>202</v>
      </c>
      <c r="E643" s="192" t="s">
        <v>19</v>
      </c>
      <c r="F643" s="193" t="s">
        <v>693</v>
      </c>
      <c r="G643" s="190"/>
      <c r="H643" s="192" t="s">
        <v>19</v>
      </c>
      <c r="I643" s="194"/>
      <c r="J643" s="190"/>
      <c r="K643" s="190"/>
      <c r="L643" s="195"/>
      <c r="M643" s="196"/>
      <c r="N643" s="197"/>
      <c r="O643" s="197"/>
      <c r="P643" s="197"/>
      <c r="Q643" s="197"/>
      <c r="R643" s="197"/>
      <c r="S643" s="197"/>
      <c r="T643" s="198"/>
      <c r="AT643" s="199" t="s">
        <v>202</v>
      </c>
      <c r="AU643" s="199" t="s">
        <v>88</v>
      </c>
      <c r="AV643" s="13" t="s">
        <v>86</v>
      </c>
      <c r="AW643" s="13" t="s">
        <v>37</v>
      </c>
      <c r="AX643" s="13" t="s">
        <v>78</v>
      </c>
      <c r="AY643" s="199" t="s">
        <v>193</v>
      </c>
    </row>
    <row r="644" spans="1:65" s="14" customFormat="1" ht="11.25">
      <c r="B644" s="200"/>
      <c r="C644" s="201"/>
      <c r="D644" s="191" t="s">
        <v>202</v>
      </c>
      <c r="E644" s="202" t="s">
        <v>19</v>
      </c>
      <c r="F644" s="203" t="s">
        <v>694</v>
      </c>
      <c r="G644" s="201"/>
      <c r="H644" s="204">
        <v>73.534999999999997</v>
      </c>
      <c r="I644" s="205"/>
      <c r="J644" s="201"/>
      <c r="K644" s="201"/>
      <c r="L644" s="206"/>
      <c r="M644" s="207"/>
      <c r="N644" s="208"/>
      <c r="O644" s="208"/>
      <c r="P644" s="208"/>
      <c r="Q644" s="208"/>
      <c r="R644" s="208"/>
      <c r="S644" s="208"/>
      <c r="T644" s="209"/>
      <c r="AT644" s="210" t="s">
        <v>202</v>
      </c>
      <c r="AU644" s="210" t="s">
        <v>88</v>
      </c>
      <c r="AV644" s="14" t="s">
        <v>88</v>
      </c>
      <c r="AW644" s="14" t="s">
        <v>37</v>
      </c>
      <c r="AX644" s="14" t="s">
        <v>78</v>
      </c>
      <c r="AY644" s="210" t="s">
        <v>193</v>
      </c>
    </row>
    <row r="645" spans="1:65" s="13" customFormat="1" ht="11.25">
      <c r="B645" s="189"/>
      <c r="C645" s="190"/>
      <c r="D645" s="191" t="s">
        <v>202</v>
      </c>
      <c r="E645" s="192" t="s">
        <v>19</v>
      </c>
      <c r="F645" s="193" t="s">
        <v>695</v>
      </c>
      <c r="G645" s="190"/>
      <c r="H645" s="192" t="s">
        <v>19</v>
      </c>
      <c r="I645" s="194"/>
      <c r="J645" s="190"/>
      <c r="K645" s="190"/>
      <c r="L645" s="195"/>
      <c r="M645" s="196"/>
      <c r="N645" s="197"/>
      <c r="O645" s="197"/>
      <c r="P645" s="197"/>
      <c r="Q645" s="197"/>
      <c r="R645" s="197"/>
      <c r="S645" s="197"/>
      <c r="T645" s="198"/>
      <c r="AT645" s="199" t="s">
        <v>202</v>
      </c>
      <c r="AU645" s="199" t="s">
        <v>88</v>
      </c>
      <c r="AV645" s="13" t="s">
        <v>86</v>
      </c>
      <c r="AW645" s="13" t="s">
        <v>37</v>
      </c>
      <c r="AX645" s="13" t="s">
        <v>78</v>
      </c>
      <c r="AY645" s="199" t="s">
        <v>193</v>
      </c>
    </row>
    <row r="646" spans="1:65" s="14" customFormat="1" ht="11.25">
      <c r="B646" s="200"/>
      <c r="C646" s="201"/>
      <c r="D646" s="191" t="s">
        <v>202</v>
      </c>
      <c r="E646" s="202" t="s">
        <v>19</v>
      </c>
      <c r="F646" s="203" t="s">
        <v>626</v>
      </c>
      <c r="G646" s="201"/>
      <c r="H646" s="204">
        <v>23.896000000000001</v>
      </c>
      <c r="I646" s="205"/>
      <c r="J646" s="201"/>
      <c r="K646" s="201"/>
      <c r="L646" s="206"/>
      <c r="M646" s="207"/>
      <c r="N646" s="208"/>
      <c r="O646" s="208"/>
      <c r="P646" s="208"/>
      <c r="Q646" s="208"/>
      <c r="R646" s="208"/>
      <c r="S646" s="208"/>
      <c r="T646" s="209"/>
      <c r="AT646" s="210" t="s">
        <v>202</v>
      </c>
      <c r="AU646" s="210" t="s">
        <v>88</v>
      </c>
      <c r="AV646" s="14" t="s">
        <v>88</v>
      </c>
      <c r="AW646" s="14" t="s">
        <v>37</v>
      </c>
      <c r="AX646" s="14" t="s">
        <v>78</v>
      </c>
      <c r="AY646" s="210" t="s">
        <v>193</v>
      </c>
    </row>
    <row r="647" spans="1:65" s="15" customFormat="1" ht="11.25">
      <c r="B647" s="211"/>
      <c r="C647" s="212"/>
      <c r="D647" s="191" t="s">
        <v>202</v>
      </c>
      <c r="E647" s="213" t="s">
        <v>19</v>
      </c>
      <c r="F647" s="214" t="s">
        <v>207</v>
      </c>
      <c r="G647" s="212"/>
      <c r="H647" s="215">
        <v>97.430999999999997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202</v>
      </c>
      <c r="AU647" s="221" t="s">
        <v>88</v>
      </c>
      <c r="AV647" s="15" t="s">
        <v>200</v>
      </c>
      <c r="AW647" s="15" t="s">
        <v>37</v>
      </c>
      <c r="AX647" s="15" t="s">
        <v>86</v>
      </c>
      <c r="AY647" s="221" t="s">
        <v>193</v>
      </c>
    </row>
    <row r="648" spans="1:65" s="2" customFormat="1" ht="44.25" customHeight="1">
      <c r="A648" s="36"/>
      <c r="B648" s="37"/>
      <c r="C648" s="176" t="s">
        <v>696</v>
      </c>
      <c r="D648" s="176" t="s">
        <v>196</v>
      </c>
      <c r="E648" s="177" t="s">
        <v>697</v>
      </c>
      <c r="F648" s="178" t="s">
        <v>698</v>
      </c>
      <c r="G648" s="179" t="s">
        <v>624</v>
      </c>
      <c r="H648" s="180">
        <v>38.838999999999999</v>
      </c>
      <c r="I648" s="181"/>
      <c r="J648" s="182">
        <f>ROUND(I648*H648,2)</f>
        <v>0</v>
      </c>
      <c r="K648" s="178" t="s">
        <v>212</v>
      </c>
      <c r="L648" s="41"/>
      <c r="M648" s="183" t="s">
        <v>19</v>
      </c>
      <c r="N648" s="184" t="s">
        <v>49</v>
      </c>
      <c r="O648" s="66"/>
      <c r="P648" s="185">
        <f>O648*H648</f>
        <v>0</v>
      </c>
      <c r="Q648" s="185">
        <v>0</v>
      </c>
      <c r="R648" s="185">
        <f>Q648*H648</f>
        <v>0</v>
      </c>
      <c r="S648" s="185">
        <v>0</v>
      </c>
      <c r="T648" s="186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7" t="s">
        <v>200</v>
      </c>
      <c r="AT648" s="187" t="s">
        <v>196</v>
      </c>
      <c r="AU648" s="187" t="s">
        <v>88</v>
      </c>
      <c r="AY648" s="19" t="s">
        <v>193</v>
      </c>
      <c r="BE648" s="188">
        <f>IF(N648="základní",J648,0)</f>
        <v>0</v>
      </c>
      <c r="BF648" s="188">
        <f>IF(N648="snížená",J648,0)</f>
        <v>0</v>
      </c>
      <c r="BG648" s="188">
        <f>IF(N648="zákl. přenesená",J648,0)</f>
        <v>0</v>
      </c>
      <c r="BH648" s="188">
        <f>IF(N648="sníž. přenesená",J648,0)</f>
        <v>0</v>
      </c>
      <c r="BI648" s="188">
        <f>IF(N648="nulová",J648,0)</f>
        <v>0</v>
      </c>
      <c r="BJ648" s="19" t="s">
        <v>86</v>
      </c>
      <c r="BK648" s="188">
        <f>ROUND(I648*H648,2)</f>
        <v>0</v>
      </c>
      <c r="BL648" s="19" t="s">
        <v>200</v>
      </c>
      <c r="BM648" s="187" t="s">
        <v>699</v>
      </c>
    </row>
    <row r="649" spans="1:65" s="2" customFormat="1" ht="11.25">
      <c r="A649" s="36"/>
      <c r="B649" s="37"/>
      <c r="C649" s="38"/>
      <c r="D649" s="222" t="s">
        <v>214</v>
      </c>
      <c r="E649" s="38"/>
      <c r="F649" s="223" t="s">
        <v>700</v>
      </c>
      <c r="G649" s="38"/>
      <c r="H649" s="38"/>
      <c r="I649" s="224"/>
      <c r="J649" s="38"/>
      <c r="K649" s="38"/>
      <c r="L649" s="41"/>
      <c r="M649" s="225"/>
      <c r="N649" s="226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214</v>
      </c>
      <c r="AU649" s="19" t="s">
        <v>88</v>
      </c>
    </row>
    <row r="650" spans="1:65" s="2" customFormat="1" ht="44.25" customHeight="1">
      <c r="A650" s="36"/>
      <c r="B650" s="37"/>
      <c r="C650" s="176" t="s">
        <v>701</v>
      </c>
      <c r="D650" s="176" t="s">
        <v>196</v>
      </c>
      <c r="E650" s="177" t="s">
        <v>702</v>
      </c>
      <c r="F650" s="178" t="s">
        <v>703</v>
      </c>
      <c r="G650" s="179" t="s">
        <v>624</v>
      </c>
      <c r="H650" s="180">
        <v>3.548</v>
      </c>
      <c r="I650" s="181"/>
      <c r="J650" s="182">
        <f>ROUND(I650*H650,2)</f>
        <v>0</v>
      </c>
      <c r="K650" s="178" t="s">
        <v>212</v>
      </c>
      <c r="L650" s="41"/>
      <c r="M650" s="183" t="s">
        <v>19</v>
      </c>
      <c r="N650" s="184" t="s">
        <v>49</v>
      </c>
      <c r="O650" s="66"/>
      <c r="P650" s="185">
        <f>O650*H650</f>
        <v>0</v>
      </c>
      <c r="Q650" s="185">
        <v>0</v>
      </c>
      <c r="R650" s="185">
        <f>Q650*H650</f>
        <v>0</v>
      </c>
      <c r="S650" s="185">
        <v>0</v>
      </c>
      <c r="T650" s="186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87" t="s">
        <v>200</v>
      </c>
      <c r="AT650" s="187" t="s">
        <v>196</v>
      </c>
      <c r="AU650" s="187" t="s">
        <v>88</v>
      </c>
      <c r="AY650" s="19" t="s">
        <v>193</v>
      </c>
      <c r="BE650" s="188">
        <f>IF(N650="základní",J650,0)</f>
        <v>0</v>
      </c>
      <c r="BF650" s="188">
        <f>IF(N650="snížená",J650,0)</f>
        <v>0</v>
      </c>
      <c r="BG650" s="188">
        <f>IF(N650="zákl. přenesená",J650,0)</f>
        <v>0</v>
      </c>
      <c r="BH650" s="188">
        <f>IF(N650="sníž. přenesená",J650,0)</f>
        <v>0</v>
      </c>
      <c r="BI650" s="188">
        <f>IF(N650="nulová",J650,0)</f>
        <v>0</v>
      </c>
      <c r="BJ650" s="19" t="s">
        <v>86</v>
      </c>
      <c r="BK650" s="188">
        <f>ROUND(I650*H650,2)</f>
        <v>0</v>
      </c>
      <c r="BL650" s="19" t="s">
        <v>200</v>
      </c>
      <c r="BM650" s="187" t="s">
        <v>704</v>
      </c>
    </row>
    <row r="651" spans="1:65" s="2" customFormat="1" ht="11.25">
      <c r="A651" s="36"/>
      <c r="B651" s="37"/>
      <c r="C651" s="38"/>
      <c r="D651" s="222" t="s">
        <v>214</v>
      </c>
      <c r="E651" s="38"/>
      <c r="F651" s="223" t="s">
        <v>705</v>
      </c>
      <c r="G651" s="38"/>
      <c r="H651" s="38"/>
      <c r="I651" s="224"/>
      <c r="J651" s="38"/>
      <c r="K651" s="38"/>
      <c r="L651" s="41"/>
      <c r="M651" s="225"/>
      <c r="N651" s="226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214</v>
      </c>
      <c r="AU651" s="19" t="s">
        <v>88</v>
      </c>
    </row>
    <row r="652" spans="1:65" s="2" customFormat="1" ht="37.9" customHeight="1">
      <c r="A652" s="36"/>
      <c r="B652" s="37"/>
      <c r="C652" s="176" t="s">
        <v>706</v>
      </c>
      <c r="D652" s="176" t="s">
        <v>196</v>
      </c>
      <c r="E652" s="177" t="s">
        <v>707</v>
      </c>
      <c r="F652" s="178" t="s">
        <v>708</v>
      </c>
      <c r="G652" s="179" t="s">
        <v>624</v>
      </c>
      <c r="H652" s="180">
        <v>31.148</v>
      </c>
      <c r="I652" s="181"/>
      <c r="J652" s="182">
        <f>ROUND(I652*H652,2)</f>
        <v>0</v>
      </c>
      <c r="K652" s="178" t="s">
        <v>212</v>
      </c>
      <c r="L652" s="41"/>
      <c r="M652" s="183" t="s">
        <v>19</v>
      </c>
      <c r="N652" s="184" t="s">
        <v>49</v>
      </c>
      <c r="O652" s="66"/>
      <c r="P652" s="185">
        <f>O652*H652</f>
        <v>0</v>
      </c>
      <c r="Q652" s="185">
        <v>0</v>
      </c>
      <c r="R652" s="185">
        <f>Q652*H652</f>
        <v>0</v>
      </c>
      <c r="S652" s="185">
        <v>0</v>
      </c>
      <c r="T652" s="186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87" t="s">
        <v>200</v>
      </c>
      <c r="AT652" s="187" t="s">
        <v>196</v>
      </c>
      <c r="AU652" s="187" t="s">
        <v>88</v>
      </c>
      <c r="AY652" s="19" t="s">
        <v>193</v>
      </c>
      <c r="BE652" s="188">
        <f>IF(N652="základní",J652,0)</f>
        <v>0</v>
      </c>
      <c r="BF652" s="188">
        <f>IF(N652="snížená",J652,0)</f>
        <v>0</v>
      </c>
      <c r="BG652" s="188">
        <f>IF(N652="zákl. přenesená",J652,0)</f>
        <v>0</v>
      </c>
      <c r="BH652" s="188">
        <f>IF(N652="sníž. přenesená",J652,0)</f>
        <v>0</v>
      </c>
      <c r="BI652" s="188">
        <f>IF(N652="nulová",J652,0)</f>
        <v>0</v>
      </c>
      <c r="BJ652" s="19" t="s">
        <v>86</v>
      </c>
      <c r="BK652" s="188">
        <f>ROUND(I652*H652,2)</f>
        <v>0</v>
      </c>
      <c r="BL652" s="19" t="s">
        <v>200</v>
      </c>
      <c r="BM652" s="187" t="s">
        <v>709</v>
      </c>
    </row>
    <row r="653" spans="1:65" s="2" customFormat="1" ht="11.25">
      <c r="A653" s="36"/>
      <c r="B653" s="37"/>
      <c r="C653" s="38"/>
      <c r="D653" s="222" t="s">
        <v>214</v>
      </c>
      <c r="E653" s="38"/>
      <c r="F653" s="223" t="s">
        <v>710</v>
      </c>
      <c r="G653" s="38"/>
      <c r="H653" s="38"/>
      <c r="I653" s="224"/>
      <c r="J653" s="38"/>
      <c r="K653" s="38"/>
      <c r="L653" s="41"/>
      <c r="M653" s="225"/>
      <c r="N653" s="226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214</v>
      </c>
      <c r="AU653" s="19" t="s">
        <v>88</v>
      </c>
    </row>
    <row r="654" spans="1:65" s="2" customFormat="1" ht="49.15" customHeight="1">
      <c r="A654" s="36"/>
      <c r="B654" s="37"/>
      <c r="C654" s="176" t="s">
        <v>711</v>
      </c>
      <c r="D654" s="176" t="s">
        <v>196</v>
      </c>
      <c r="E654" s="177" t="s">
        <v>712</v>
      </c>
      <c r="F654" s="178" t="s">
        <v>713</v>
      </c>
      <c r="G654" s="179" t="s">
        <v>624</v>
      </c>
      <c r="H654" s="180">
        <v>23.896000000000001</v>
      </c>
      <c r="I654" s="181"/>
      <c r="J654" s="182">
        <f>ROUND(I654*H654,2)</f>
        <v>0</v>
      </c>
      <c r="K654" s="178" t="s">
        <v>212</v>
      </c>
      <c r="L654" s="41"/>
      <c r="M654" s="183" t="s">
        <v>19</v>
      </c>
      <c r="N654" s="184" t="s">
        <v>49</v>
      </c>
      <c r="O654" s="66"/>
      <c r="P654" s="185">
        <f>O654*H654</f>
        <v>0</v>
      </c>
      <c r="Q654" s="185">
        <v>0</v>
      </c>
      <c r="R654" s="185">
        <f>Q654*H654</f>
        <v>0</v>
      </c>
      <c r="S654" s="185">
        <v>0</v>
      </c>
      <c r="T654" s="186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87" t="s">
        <v>200</v>
      </c>
      <c r="AT654" s="187" t="s">
        <v>196</v>
      </c>
      <c r="AU654" s="187" t="s">
        <v>88</v>
      </c>
      <c r="AY654" s="19" t="s">
        <v>193</v>
      </c>
      <c r="BE654" s="188">
        <f>IF(N654="základní",J654,0)</f>
        <v>0</v>
      </c>
      <c r="BF654" s="188">
        <f>IF(N654="snížená",J654,0)</f>
        <v>0</v>
      </c>
      <c r="BG654" s="188">
        <f>IF(N654="zákl. přenesená",J654,0)</f>
        <v>0</v>
      </c>
      <c r="BH654" s="188">
        <f>IF(N654="sníž. přenesená",J654,0)</f>
        <v>0</v>
      </c>
      <c r="BI654" s="188">
        <f>IF(N654="nulová",J654,0)</f>
        <v>0</v>
      </c>
      <c r="BJ654" s="19" t="s">
        <v>86</v>
      </c>
      <c r="BK654" s="188">
        <f>ROUND(I654*H654,2)</f>
        <v>0</v>
      </c>
      <c r="BL654" s="19" t="s">
        <v>200</v>
      </c>
      <c r="BM654" s="187" t="s">
        <v>714</v>
      </c>
    </row>
    <row r="655" spans="1:65" s="2" customFormat="1" ht="11.25">
      <c r="A655" s="36"/>
      <c r="B655" s="37"/>
      <c r="C655" s="38"/>
      <c r="D655" s="222" t="s">
        <v>214</v>
      </c>
      <c r="E655" s="38"/>
      <c r="F655" s="223" t="s">
        <v>715</v>
      </c>
      <c r="G655" s="38"/>
      <c r="H655" s="38"/>
      <c r="I655" s="224"/>
      <c r="J655" s="38"/>
      <c r="K655" s="38"/>
      <c r="L655" s="41"/>
      <c r="M655" s="225"/>
      <c r="N655" s="226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214</v>
      </c>
      <c r="AU655" s="19" t="s">
        <v>88</v>
      </c>
    </row>
    <row r="656" spans="1:65" s="14" customFormat="1" ht="11.25">
      <c r="B656" s="200"/>
      <c r="C656" s="201"/>
      <c r="D656" s="191" t="s">
        <v>202</v>
      </c>
      <c r="E656" s="202" t="s">
        <v>19</v>
      </c>
      <c r="F656" s="203" t="s">
        <v>716</v>
      </c>
      <c r="G656" s="201"/>
      <c r="H656" s="204">
        <v>23.896000000000001</v>
      </c>
      <c r="I656" s="205"/>
      <c r="J656" s="201"/>
      <c r="K656" s="201"/>
      <c r="L656" s="206"/>
      <c r="M656" s="207"/>
      <c r="N656" s="208"/>
      <c r="O656" s="208"/>
      <c r="P656" s="208"/>
      <c r="Q656" s="208"/>
      <c r="R656" s="208"/>
      <c r="S656" s="208"/>
      <c r="T656" s="209"/>
      <c r="AT656" s="210" t="s">
        <v>202</v>
      </c>
      <c r="AU656" s="210" t="s">
        <v>88</v>
      </c>
      <c r="AV656" s="14" t="s">
        <v>88</v>
      </c>
      <c r="AW656" s="14" t="s">
        <v>37</v>
      </c>
      <c r="AX656" s="14" t="s">
        <v>78</v>
      </c>
      <c r="AY656" s="210" t="s">
        <v>193</v>
      </c>
    </row>
    <row r="657" spans="1:65" s="15" customFormat="1" ht="11.25">
      <c r="B657" s="211"/>
      <c r="C657" s="212"/>
      <c r="D657" s="191" t="s">
        <v>202</v>
      </c>
      <c r="E657" s="213" t="s">
        <v>19</v>
      </c>
      <c r="F657" s="214" t="s">
        <v>207</v>
      </c>
      <c r="G657" s="212"/>
      <c r="H657" s="215">
        <v>23.896000000000001</v>
      </c>
      <c r="I657" s="216"/>
      <c r="J657" s="212"/>
      <c r="K657" s="212"/>
      <c r="L657" s="217"/>
      <c r="M657" s="218"/>
      <c r="N657" s="219"/>
      <c r="O657" s="219"/>
      <c r="P657" s="219"/>
      <c r="Q657" s="219"/>
      <c r="R657" s="219"/>
      <c r="S657" s="219"/>
      <c r="T657" s="220"/>
      <c r="AT657" s="221" t="s">
        <v>202</v>
      </c>
      <c r="AU657" s="221" t="s">
        <v>88</v>
      </c>
      <c r="AV657" s="15" t="s">
        <v>200</v>
      </c>
      <c r="AW657" s="15" t="s">
        <v>37</v>
      </c>
      <c r="AX657" s="15" t="s">
        <v>86</v>
      </c>
      <c r="AY657" s="221" t="s">
        <v>193</v>
      </c>
    </row>
    <row r="658" spans="1:65" s="12" customFormat="1" ht="22.9" customHeight="1">
      <c r="B658" s="160"/>
      <c r="C658" s="161"/>
      <c r="D658" s="162" t="s">
        <v>77</v>
      </c>
      <c r="E658" s="174" t="s">
        <v>717</v>
      </c>
      <c r="F658" s="174" t="s">
        <v>718</v>
      </c>
      <c r="G658" s="161"/>
      <c r="H658" s="161"/>
      <c r="I658" s="164"/>
      <c r="J658" s="175">
        <f>BK658</f>
        <v>0</v>
      </c>
      <c r="K658" s="161"/>
      <c r="L658" s="166"/>
      <c r="M658" s="167"/>
      <c r="N658" s="168"/>
      <c r="O658" s="168"/>
      <c r="P658" s="169">
        <f>SUM(P659:P660)</f>
        <v>0</v>
      </c>
      <c r="Q658" s="168"/>
      <c r="R658" s="169">
        <f>SUM(R659:R660)</f>
        <v>0</v>
      </c>
      <c r="S658" s="168"/>
      <c r="T658" s="170">
        <f>SUM(T659:T660)</f>
        <v>0</v>
      </c>
      <c r="AR658" s="171" t="s">
        <v>86</v>
      </c>
      <c r="AT658" s="172" t="s">
        <v>77</v>
      </c>
      <c r="AU658" s="172" t="s">
        <v>86</v>
      </c>
      <c r="AY658" s="171" t="s">
        <v>193</v>
      </c>
      <c r="BK658" s="173">
        <f>SUM(BK659:BK660)</f>
        <v>0</v>
      </c>
    </row>
    <row r="659" spans="1:65" s="2" customFormat="1" ht="55.5" customHeight="1">
      <c r="A659" s="36"/>
      <c r="B659" s="37"/>
      <c r="C659" s="176" t="s">
        <v>719</v>
      </c>
      <c r="D659" s="176" t="s">
        <v>196</v>
      </c>
      <c r="E659" s="177" t="s">
        <v>720</v>
      </c>
      <c r="F659" s="178" t="s">
        <v>721</v>
      </c>
      <c r="G659" s="179" t="s">
        <v>624</v>
      </c>
      <c r="H659" s="180">
        <v>25.256</v>
      </c>
      <c r="I659" s="181"/>
      <c r="J659" s="182">
        <f>ROUND(I659*H659,2)</f>
        <v>0</v>
      </c>
      <c r="K659" s="178" t="s">
        <v>212</v>
      </c>
      <c r="L659" s="41"/>
      <c r="M659" s="183" t="s">
        <v>19</v>
      </c>
      <c r="N659" s="184" t="s">
        <v>49</v>
      </c>
      <c r="O659" s="66"/>
      <c r="P659" s="185">
        <f>O659*H659</f>
        <v>0</v>
      </c>
      <c r="Q659" s="185">
        <v>0</v>
      </c>
      <c r="R659" s="185">
        <f>Q659*H659</f>
        <v>0</v>
      </c>
      <c r="S659" s="185">
        <v>0</v>
      </c>
      <c r="T659" s="186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87" t="s">
        <v>200</v>
      </c>
      <c r="AT659" s="187" t="s">
        <v>196</v>
      </c>
      <c r="AU659" s="187" t="s">
        <v>88</v>
      </c>
      <c r="AY659" s="19" t="s">
        <v>193</v>
      </c>
      <c r="BE659" s="188">
        <f>IF(N659="základní",J659,0)</f>
        <v>0</v>
      </c>
      <c r="BF659" s="188">
        <f>IF(N659="snížená",J659,0)</f>
        <v>0</v>
      </c>
      <c r="BG659" s="188">
        <f>IF(N659="zákl. přenesená",J659,0)</f>
        <v>0</v>
      </c>
      <c r="BH659" s="188">
        <f>IF(N659="sníž. přenesená",J659,0)</f>
        <v>0</v>
      </c>
      <c r="BI659" s="188">
        <f>IF(N659="nulová",J659,0)</f>
        <v>0</v>
      </c>
      <c r="BJ659" s="19" t="s">
        <v>86</v>
      </c>
      <c r="BK659" s="188">
        <f>ROUND(I659*H659,2)</f>
        <v>0</v>
      </c>
      <c r="BL659" s="19" t="s">
        <v>200</v>
      </c>
      <c r="BM659" s="187" t="s">
        <v>722</v>
      </c>
    </row>
    <row r="660" spans="1:65" s="2" customFormat="1" ht="11.25">
      <c r="A660" s="36"/>
      <c r="B660" s="37"/>
      <c r="C660" s="38"/>
      <c r="D660" s="222" t="s">
        <v>214</v>
      </c>
      <c r="E660" s="38"/>
      <c r="F660" s="223" t="s">
        <v>723</v>
      </c>
      <c r="G660" s="38"/>
      <c r="H660" s="38"/>
      <c r="I660" s="224"/>
      <c r="J660" s="38"/>
      <c r="K660" s="38"/>
      <c r="L660" s="41"/>
      <c r="M660" s="225"/>
      <c r="N660" s="226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214</v>
      </c>
      <c r="AU660" s="19" t="s">
        <v>88</v>
      </c>
    </row>
    <row r="661" spans="1:65" s="12" customFormat="1" ht="25.9" customHeight="1">
      <c r="B661" s="160"/>
      <c r="C661" s="161"/>
      <c r="D661" s="162" t="s">
        <v>77</v>
      </c>
      <c r="E661" s="163" t="s">
        <v>724</v>
      </c>
      <c r="F661" s="163" t="s">
        <v>725</v>
      </c>
      <c r="G661" s="161"/>
      <c r="H661" s="161"/>
      <c r="I661" s="164"/>
      <c r="J661" s="165">
        <f>BK661</f>
        <v>0</v>
      </c>
      <c r="K661" s="161"/>
      <c r="L661" s="166"/>
      <c r="M661" s="167"/>
      <c r="N661" s="168"/>
      <c r="O661" s="168"/>
      <c r="P661" s="169">
        <f>P662+P673+P695+P704+P1154+P1210+P1474+P1575+P1614+P1623+P1757+P1850</f>
        <v>0</v>
      </c>
      <c r="Q661" s="168"/>
      <c r="R661" s="169">
        <f>R662+R673+R695+R704+R1154+R1210+R1474+R1575+R1614+R1623+R1757+R1850</f>
        <v>40.390818422234993</v>
      </c>
      <c r="S661" s="168"/>
      <c r="T661" s="170">
        <f>T662+T673+T695+T704+T1154+T1210+T1474+T1575+T1614+T1623+T1757+T1850</f>
        <v>62.51254848</v>
      </c>
      <c r="AR661" s="171" t="s">
        <v>88</v>
      </c>
      <c r="AT661" s="172" t="s">
        <v>77</v>
      </c>
      <c r="AU661" s="172" t="s">
        <v>78</v>
      </c>
      <c r="AY661" s="171" t="s">
        <v>193</v>
      </c>
      <c r="BK661" s="173">
        <f>BK662+BK673+BK695+BK704+BK1154+BK1210+BK1474+BK1575+BK1614+BK1623+BK1757+BK1850</f>
        <v>0</v>
      </c>
    </row>
    <row r="662" spans="1:65" s="12" customFormat="1" ht="22.9" customHeight="1">
      <c r="B662" s="160"/>
      <c r="C662" s="161"/>
      <c r="D662" s="162" t="s">
        <v>77</v>
      </c>
      <c r="E662" s="174" t="s">
        <v>726</v>
      </c>
      <c r="F662" s="174" t="s">
        <v>727</v>
      </c>
      <c r="G662" s="161"/>
      <c r="H662" s="161"/>
      <c r="I662" s="164"/>
      <c r="J662" s="175">
        <f>BK662</f>
        <v>0</v>
      </c>
      <c r="K662" s="161"/>
      <c r="L662" s="166"/>
      <c r="M662" s="167"/>
      <c r="N662" s="168"/>
      <c r="O662" s="168"/>
      <c r="P662" s="169">
        <f>SUM(P663:P672)</f>
        <v>0</v>
      </c>
      <c r="Q662" s="168"/>
      <c r="R662" s="169">
        <f>SUM(R663:R672)</f>
        <v>0</v>
      </c>
      <c r="S662" s="168"/>
      <c r="T662" s="170">
        <f>SUM(T663:T672)</f>
        <v>3.5481600000000002</v>
      </c>
      <c r="AR662" s="171" t="s">
        <v>88</v>
      </c>
      <c r="AT662" s="172" t="s">
        <v>77</v>
      </c>
      <c r="AU662" s="172" t="s">
        <v>86</v>
      </c>
      <c r="AY662" s="171" t="s">
        <v>193</v>
      </c>
      <c r="BK662" s="173">
        <f>SUM(BK663:BK672)</f>
        <v>0</v>
      </c>
    </row>
    <row r="663" spans="1:65" s="2" customFormat="1" ht="33" customHeight="1">
      <c r="A663" s="36"/>
      <c r="B663" s="37"/>
      <c r="C663" s="176" t="s">
        <v>728</v>
      </c>
      <c r="D663" s="176" t="s">
        <v>196</v>
      </c>
      <c r="E663" s="177" t="s">
        <v>729</v>
      </c>
      <c r="F663" s="178" t="s">
        <v>730</v>
      </c>
      <c r="G663" s="179" t="s">
        <v>97</v>
      </c>
      <c r="H663" s="180">
        <v>5376</v>
      </c>
      <c r="I663" s="181"/>
      <c r="J663" s="182">
        <f>ROUND(I663*H663,2)</f>
        <v>0</v>
      </c>
      <c r="K663" s="178" t="s">
        <v>212</v>
      </c>
      <c r="L663" s="41"/>
      <c r="M663" s="183" t="s">
        <v>19</v>
      </c>
      <c r="N663" s="184" t="s">
        <v>49</v>
      </c>
      <c r="O663" s="66"/>
      <c r="P663" s="185">
        <f>O663*H663</f>
        <v>0</v>
      </c>
      <c r="Q663" s="185">
        <v>0</v>
      </c>
      <c r="R663" s="185">
        <f>Q663*H663</f>
        <v>0</v>
      </c>
      <c r="S663" s="185">
        <v>6.6E-4</v>
      </c>
      <c r="T663" s="186">
        <f>S663*H663</f>
        <v>3.5481600000000002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7" t="s">
        <v>295</v>
      </c>
      <c r="AT663" s="187" t="s">
        <v>196</v>
      </c>
      <c r="AU663" s="187" t="s">
        <v>88</v>
      </c>
      <c r="AY663" s="19" t="s">
        <v>193</v>
      </c>
      <c r="BE663" s="188">
        <f>IF(N663="základní",J663,0)</f>
        <v>0</v>
      </c>
      <c r="BF663" s="188">
        <f>IF(N663="snížená",J663,0)</f>
        <v>0</v>
      </c>
      <c r="BG663" s="188">
        <f>IF(N663="zákl. přenesená",J663,0)</f>
        <v>0</v>
      </c>
      <c r="BH663" s="188">
        <f>IF(N663="sníž. přenesená",J663,0)</f>
        <v>0</v>
      </c>
      <c r="BI663" s="188">
        <f>IF(N663="nulová",J663,0)</f>
        <v>0</v>
      </c>
      <c r="BJ663" s="19" t="s">
        <v>86</v>
      </c>
      <c r="BK663" s="188">
        <f>ROUND(I663*H663,2)</f>
        <v>0</v>
      </c>
      <c r="BL663" s="19" t="s">
        <v>295</v>
      </c>
      <c r="BM663" s="187" t="s">
        <v>731</v>
      </c>
    </row>
    <row r="664" spans="1:65" s="2" customFormat="1" ht="11.25">
      <c r="A664" s="36"/>
      <c r="B664" s="37"/>
      <c r="C664" s="38"/>
      <c r="D664" s="222" t="s">
        <v>214</v>
      </c>
      <c r="E664" s="38"/>
      <c r="F664" s="223" t="s">
        <v>732</v>
      </c>
      <c r="G664" s="38"/>
      <c r="H664" s="38"/>
      <c r="I664" s="224"/>
      <c r="J664" s="38"/>
      <c r="K664" s="38"/>
      <c r="L664" s="41"/>
      <c r="M664" s="225"/>
      <c r="N664" s="226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214</v>
      </c>
      <c r="AU664" s="19" t="s">
        <v>88</v>
      </c>
    </row>
    <row r="665" spans="1:65" s="13" customFormat="1" ht="11.25">
      <c r="B665" s="189"/>
      <c r="C665" s="190"/>
      <c r="D665" s="191" t="s">
        <v>202</v>
      </c>
      <c r="E665" s="192" t="s">
        <v>19</v>
      </c>
      <c r="F665" s="193" t="s">
        <v>203</v>
      </c>
      <c r="G665" s="190"/>
      <c r="H665" s="192" t="s">
        <v>19</v>
      </c>
      <c r="I665" s="194"/>
      <c r="J665" s="190"/>
      <c r="K665" s="190"/>
      <c r="L665" s="195"/>
      <c r="M665" s="196"/>
      <c r="N665" s="197"/>
      <c r="O665" s="197"/>
      <c r="P665" s="197"/>
      <c r="Q665" s="197"/>
      <c r="R665" s="197"/>
      <c r="S665" s="197"/>
      <c r="T665" s="198"/>
      <c r="AT665" s="199" t="s">
        <v>202</v>
      </c>
      <c r="AU665" s="199" t="s">
        <v>88</v>
      </c>
      <c r="AV665" s="13" t="s">
        <v>86</v>
      </c>
      <c r="AW665" s="13" t="s">
        <v>37</v>
      </c>
      <c r="AX665" s="13" t="s">
        <v>78</v>
      </c>
      <c r="AY665" s="199" t="s">
        <v>193</v>
      </c>
    </row>
    <row r="666" spans="1:65" s="13" customFormat="1" ht="11.25">
      <c r="B666" s="189"/>
      <c r="C666" s="190"/>
      <c r="D666" s="191" t="s">
        <v>202</v>
      </c>
      <c r="E666" s="192" t="s">
        <v>19</v>
      </c>
      <c r="F666" s="193" t="s">
        <v>337</v>
      </c>
      <c r="G666" s="190"/>
      <c r="H666" s="192" t="s">
        <v>19</v>
      </c>
      <c r="I666" s="194"/>
      <c r="J666" s="190"/>
      <c r="K666" s="190"/>
      <c r="L666" s="195"/>
      <c r="M666" s="196"/>
      <c r="N666" s="197"/>
      <c r="O666" s="197"/>
      <c r="P666" s="197"/>
      <c r="Q666" s="197"/>
      <c r="R666" s="197"/>
      <c r="S666" s="197"/>
      <c r="T666" s="198"/>
      <c r="AT666" s="199" t="s">
        <v>202</v>
      </c>
      <c r="AU666" s="199" t="s">
        <v>88</v>
      </c>
      <c r="AV666" s="13" t="s">
        <v>86</v>
      </c>
      <c r="AW666" s="13" t="s">
        <v>37</v>
      </c>
      <c r="AX666" s="13" t="s">
        <v>78</v>
      </c>
      <c r="AY666" s="199" t="s">
        <v>193</v>
      </c>
    </row>
    <row r="667" spans="1:65" s="13" customFormat="1" ht="11.25">
      <c r="B667" s="189"/>
      <c r="C667" s="190"/>
      <c r="D667" s="191" t="s">
        <v>202</v>
      </c>
      <c r="E667" s="192" t="s">
        <v>19</v>
      </c>
      <c r="F667" s="193" t="s">
        <v>205</v>
      </c>
      <c r="G667" s="190"/>
      <c r="H667" s="192" t="s">
        <v>19</v>
      </c>
      <c r="I667" s="194"/>
      <c r="J667" s="190"/>
      <c r="K667" s="190"/>
      <c r="L667" s="195"/>
      <c r="M667" s="196"/>
      <c r="N667" s="197"/>
      <c r="O667" s="197"/>
      <c r="P667" s="197"/>
      <c r="Q667" s="197"/>
      <c r="R667" s="197"/>
      <c r="S667" s="197"/>
      <c r="T667" s="198"/>
      <c r="AT667" s="199" t="s">
        <v>202</v>
      </c>
      <c r="AU667" s="199" t="s">
        <v>88</v>
      </c>
      <c r="AV667" s="13" t="s">
        <v>86</v>
      </c>
      <c r="AW667" s="13" t="s">
        <v>37</v>
      </c>
      <c r="AX667" s="13" t="s">
        <v>78</v>
      </c>
      <c r="AY667" s="199" t="s">
        <v>193</v>
      </c>
    </row>
    <row r="668" spans="1:65" s="13" customFormat="1" ht="11.25">
      <c r="B668" s="189"/>
      <c r="C668" s="190"/>
      <c r="D668" s="191" t="s">
        <v>202</v>
      </c>
      <c r="E668" s="192" t="s">
        <v>19</v>
      </c>
      <c r="F668" s="193" t="s">
        <v>733</v>
      </c>
      <c r="G668" s="190"/>
      <c r="H668" s="192" t="s">
        <v>19</v>
      </c>
      <c r="I668" s="194"/>
      <c r="J668" s="190"/>
      <c r="K668" s="190"/>
      <c r="L668" s="195"/>
      <c r="M668" s="196"/>
      <c r="N668" s="197"/>
      <c r="O668" s="197"/>
      <c r="P668" s="197"/>
      <c r="Q668" s="197"/>
      <c r="R668" s="197"/>
      <c r="S668" s="197"/>
      <c r="T668" s="198"/>
      <c r="AT668" s="199" t="s">
        <v>202</v>
      </c>
      <c r="AU668" s="199" t="s">
        <v>88</v>
      </c>
      <c r="AV668" s="13" t="s">
        <v>86</v>
      </c>
      <c r="AW668" s="13" t="s">
        <v>37</v>
      </c>
      <c r="AX668" s="13" t="s">
        <v>78</v>
      </c>
      <c r="AY668" s="199" t="s">
        <v>193</v>
      </c>
    </row>
    <row r="669" spans="1:65" s="14" customFormat="1" ht="11.25">
      <c r="B669" s="200"/>
      <c r="C669" s="201"/>
      <c r="D669" s="191" t="s">
        <v>202</v>
      </c>
      <c r="E669" s="202" t="s">
        <v>19</v>
      </c>
      <c r="F669" s="203" t="s">
        <v>734</v>
      </c>
      <c r="G669" s="201"/>
      <c r="H669" s="204">
        <v>5376</v>
      </c>
      <c r="I669" s="205"/>
      <c r="J669" s="201"/>
      <c r="K669" s="201"/>
      <c r="L669" s="206"/>
      <c r="M669" s="207"/>
      <c r="N669" s="208"/>
      <c r="O669" s="208"/>
      <c r="P669" s="208"/>
      <c r="Q669" s="208"/>
      <c r="R669" s="208"/>
      <c r="S669" s="208"/>
      <c r="T669" s="209"/>
      <c r="AT669" s="210" t="s">
        <v>202</v>
      </c>
      <c r="AU669" s="210" t="s">
        <v>88</v>
      </c>
      <c r="AV669" s="14" t="s">
        <v>88</v>
      </c>
      <c r="AW669" s="14" t="s">
        <v>37</v>
      </c>
      <c r="AX669" s="14" t="s">
        <v>78</v>
      </c>
      <c r="AY669" s="210" t="s">
        <v>193</v>
      </c>
    </row>
    <row r="670" spans="1:65" s="15" customFormat="1" ht="11.25">
      <c r="B670" s="211"/>
      <c r="C670" s="212"/>
      <c r="D670" s="191" t="s">
        <v>202</v>
      </c>
      <c r="E670" s="213" t="s">
        <v>19</v>
      </c>
      <c r="F670" s="214" t="s">
        <v>207</v>
      </c>
      <c r="G670" s="212"/>
      <c r="H670" s="215">
        <v>5376</v>
      </c>
      <c r="I670" s="216"/>
      <c r="J670" s="212"/>
      <c r="K670" s="212"/>
      <c r="L670" s="217"/>
      <c r="M670" s="218"/>
      <c r="N670" s="219"/>
      <c r="O670" s="219"/>
      <c r="P670" s="219"/>
      <c r="Q670" s="219"/>
      <c r="R670" s="219"/>
      <c r="S670" s="219"/>
      <c r="T670" s="220"/>
      <c r="AT670" s="221" t="s">
        <v>202</v>
      </c>
      <c r="AU670" s="221" t="s">
        <v>88</v>
      </c>
      <c r="AV670" s="15" t="s">
        <v>200</v>
      </c>
      <c r="AW670" s="15" t="s">
        <v>37</v>
      </c>
      <c r="AX670" s="15" t="s">
        <v>86</v>
      </c>
      <c r="AY670" s="221" t="s">
        <v>193</v>
      </c>
    </row>
    <row r="671" spans="1:65" s="2" customFormat="1" ht="44.25" customHeight="1">
      <c r="A671" s="36"/>
      <c r="B671" s="37"/>
      <c r="C671" s="176" t="s">
        <v>735</v>
      </c>
      <c r="D671" s="176" t="s">
        <v>196</v>
      </c>
      <c r="E671" s="177" t="s">
        <v>736</v>
      </c>
      <c r="F671" s="178" t="s">
        <v>737</v>
      </c>
      <c r="G671" s="179" t="s">
        <v>738</v>
      </c>
      <c r="H671" s="238"/>
      <c r="I671" s="181"/>
      <c r="J671" s="182">
        <f>ROUND(I671*H671,2)</f>
        <v>0</v>
      </c>
      <c r="K671" s="178" t="s">
        <v>212</v>
      </c>
      <c r="L671" s="41"/>
      <c r="M671" s="183" t="s">
        <v>19</v>
      </c>
      <c r="N671" s="184" t="s">
        <v>49</v>
      </c>
      <c r="O671" s="66"/>
      <c r="P671" s="185">
        <f>O671*H671</f>
        <v>0</v>
      </c>
      <c r="Q671" s="185">
        <v>0</v>
      </c>
      <c r="R671" s="185">
        <f>Q671*H671</f>
        <v>0</v>
      </c>
      <c r="S671" s="185">
        <v>0</v>
      </c>
      <c r="T671" s="186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87" t="s">
        <v>295</v>
      </c>
      <c r="AT671" s="187" t="s">
        <v>196</v>
      </c>
      <c r="AU671" s="187" t="s">
        <v>88</v>
      </c>
      <c r="AY671" s="19" t="s">
        <v>193</v>
      </c>
      <c r="BE671" s="188">
        <f>IF(N671="základní",J671,0)</f>
        <v>0</v>
      </c>
      <c r="BF671" s="188">
        <f>IF(N671="snížená",J671,0)</f>
        <v>0</v>
      </c>
      <c r="BG671" s="188">
        <f>IF(N671="zákl. přenesená",J671,0)</f>
        <v>0</v>
      </c>
      <c r="BH671" s="188">
        <f>IF(N671="sníž. přenesená",J671,0)</f>
        <v>0</v>
      </c>
      <c r="BI671" s="188">
        <f>IF(N671="nulová",J671,0)</f>
        <v>0</v>
      </c>
      <c r="BJ671" s="19" t="s">
        <v>86</v>
      </c>
      <c r="BK671" s="188">
        <f>ROUND(I671*H671,2)</f>
        <v>0</v>
      </c>
      <c r="BL671" s="19" t="s">
        <v>295</v>
      </c>
      <c r="BM671" s="187" t="s">
        <v>739</v>
      </c>
    </row>
    <row r="672" spans="1:65" s="2" customFormat="1" ht="11.25">
      <c r="A672" s="36"/>
      <c r="B672" s="37"/>
      <c r="C672" s="38"/>
      <c r="D672" s="222" t="s">
        <v>214</v>
      </c>
      <c r="E672" s="38"/>
      <c r="F672" s="223" t="s">
        <v>740</v>
      </c>
      <c r="G672" s="38"/>
      <c r="H672" s="38"/>
      <c r="I672" s="224"/>
      <c r="J672" s="38"/>
      <c r="K672" s="38"/>
      <c r="L672" s="41"/>
      <c r="M672" s="225"/>
      <c r="N672" s="226"/>
      <c r="O672" s="66"/>
      <c r="P672" s="66"/>
      <c r="Q672" s="66"/>
      <c r="R672" s="66"/>
      <c r="S672" s="66"/>
      <c r="T672" s="67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T672" s="19" t="s">
        <v>214</v>
      </c>
      <c r="AU672" s="19" t="s">
        <v>88</v>
      </c>
    </row>
    <row r="673" spans="1:65" s="12" customFormat="1" ht="22.9" customHeight="1">
      <c r="B673" s="160"/>
      <c r="C673" s="161"/>
      <c r="D673" s="162" t="s">
        <v>77</v>
      </c>
      <c r="E673" s="174" t="s">
        <v>741</v>
      </c>
      <c r="F673" s="174" t="s">
        <v>742</v>
      </c>
      <c r="G673" s="161"/>
      <c r="H673" s="161"/>
      <c r="I673" s="164"/>
      <c r="J673" s="175">
        <f>BK673</f>
        <v>0</v>
      </c>
      <c r="K673" s="161"/>
      <c r="L673" s="166"/>
      <c r="M673" s="167"/>
      <c r="N673" s="168"/>
      <c r="O673" s="168"/>
      <c r="P673" s="169">
        <f>SUM(P674:P694)</f>
        <v>0</v>
      </c>
      <c r="Q673" s="168"/>
      <c r="R673" s="169">
        <f>SUM(R674:R694)</f>
        <v>0</v>
      </c>
      <c r="S673" s="168"/>
      <c r="T673" s="170">
        <f>SUM(T674:T694)</f>
        <v>0.17672550000000001</v>
      </c>
      <c r="AR673" s="171" t="s">
        <v>88</v>
      </c>
      <c r="AT673" s="172" t="s">
        <v>77</v>
      </c>
      <c r="AU673" s="172" t="s">
        <v>86</v>
      </c>
      <c r="AY673" s="171" t="s">
        <v>193</v>
      </c>
      <c r="BK673" s="173">
        <f>SUM(BK674:BK694)</f>
        <v>0</v>
      </c>
    </row>
    <row r="674" spans="1:65" s="2" customFormat="1" ht="49.15" customHeight="1">
      <c r="A674" s="36"/>
      <c r="B674" s="37"/>
      <c r="C674" s="176" t="s">
        <v>743</v>
      </c>
      <c r="D674" s="176" t="s">
        <v>196</v>
      </c>
      <c r="E674" s="177" t="s">
        <v>744</v>
      </c>
      <c r="F674" s="178" t="s">
        <v>745</v>
      </c>
      <c r="G674" s="179" t="s">
        <v>97</v>
      </c>
      <c r="H674" s="180">
        <v>100.986</v>
      </c>
      <c r="I674" s="181"/>
      <c r="J674" s="182">
        <f>ROUND(I674*H674,2)</f>
        <v>0</v>
      </c>
      <c r="K674" s="178" t="s">
        <v>212</v>
      </c>
      <c r="L674" s="41"/>
      <c r="M674" s="183" t="s">
        <v>19</v>
      </c>
      <c r="N674" s="184" t="s">
        <v>49</v>
      </c>
      <c r="O674" s="66"/>
      <c r="P674" s="185">
        <f>O674*H674</f>
        <v>0</v>
      </c>
      <c r="Q674" s="185">
        <v>0</v>
      </c>
      <c r="R674" s="185">
        <f>Q674*H674</f>
        <v>0</v>
      </c>
      <c r="S674" s="185">
        <v>1.75E-3</v>
      </c>
      <c r="T674" s="186">
        <f>S674*H674</f>
        <v>0.17672550000000001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7" t="s">
        <v>295</v>
      </c>
      <c r="AT674" s="187" t="s">
        <v>196</v>
      </c>
      <c r="AU674" s="187" t="s">
        <v>88</v>
      </c>
      <c r="AY674" s="19" t="s">
        <v>193</v>
      </c>
      <c r="BE674" s="188">
        <f>IF(N674="základní",J674,0)</f>
        <v>0</v>
      </c>
      <c r="BF674" s="188">
        <f>IF(N674="snížená",J674,0)</f>
        <v>0</v>
      </c>
      <c r="BG674" s="188">
        <f>IF(N674="zákl. přenesená",J674,0)</f>
        <v>0</v>
      </c>
      <c r="BH674" s="188">
        <f>IF(N674="sníž. přenesená",J674,0)</f>
        <v>0</v>
      </c>
      <c r="BI674" s="188">
        <f>IF(N674="nulová",J674,0)</f>
        <v>0</v>
      </c>
      <c r="BJ674" s="19" t="s">
        <v>86</v>
      </c>
      <c r="BK674" s="188">
        <f>ROUND(I674*H674,2)</f>
        <v>0</v>
      </c>
      <c r="BL674" s="19" t="s">
        <v>295</v>
      </c>
      <c r="BM674" s="187" t="s">
        <v>746</v>
      </c>
    </row>
    <row r="675" spans="1:65" s="2" customFormat="1" ht="11.25">
      <c r="A675" s="36"/>
      <c r="B675" s="37"/>
      <c r="C675" s="38"/>
      <c r="D675" s="222" t="s">
        <v>214</v>
      </c>
      <c r="E675" s="38"/>
      <c r="F675" s="223" t="s">
        <v>747</v>
      </c>
      <c r="G675" s="38"/>
      <c r="H675" s="38"/>
      <c r="I675" s="224"/>
      <c r="J675" s="38"/>
      <c r="K675" s="38"/>
      <c r="L675" s="41"/>
      <c r="M675" s="225"/>
      <c r="N675" s="226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214</v>
      </c>
      <c r="AU675" s="19" t="s">
        <v>88</v>
      </c>
    </row>
    <row r="676" spans="1:65" s="13" customFormat="1" ht="11.25">
      <c r="B676" s="189"/>
      <c r="C676" s="190"/>
      <c r="D676" s="191" t="s">
        <v>202</v>
      </c>
      <c r="E676" s="192" t="s">
        <v>19</v>
      </c>
      <c r="F676" s="193" t="s">
        <v>203</v>
      </c>
      <c r="G676" s="190"/>
      <c r="H676" s="192" t="s">
        <v>19</v>
      </c>
      <c r="I676" s="194"/>
      <c r="J676" s="190"/>
      <c r="K676" s="190"/>
      <c r="L676" s="195"/>
      <c r="M676" s="196"/>
      <c r="N676" s="197"/>
      <c r="O676" s="197"/>
      <c r="P676" s="197"/>
      <c r="Q676" s="197"/>
      <c r="R676" s="197"/>
      <c r="S676" s="197"/>
      <c r="T676" s="198"/>
      <c r="AT676" s="199" t="s">
        <v>202</v>
      </c>
      <c r="AU676" s="199" t="s">
        <v>88</v>
      </c>
      <c r="AV676" s="13" t="s">
        <v>86</v>
      </c>
      <c r="AW676" s="13" t="s">
        <v>37</v>
      </c>
      <c r="AX676" s="13" t="s">
        <v>78</v>
      </c>
      <c r="AY676" s="199" t="s">
        <v>193</v>
      </c>
    </row>
    <row r="677" spans="1:65" s="13" customFormat="1" ht="11.25">
      <c r="B677" s="189"/>
      <c r="C677" s="190"/>
      <c r="D677" s="191" t="s">
        <v>202</v>
      </c>
      <c r="E677" s="192" t="s">
        <v>19</v>
      </c>
      <c r="F677" s="193" t="s">
        <v>512</v>
      </c>
      <c r="G677" s="190"/>
      <c r="H677" s="192" t="s">
        <v>19</v>
      </c>
      <c r="I677" s="194"/>
      <c r="J677" s="190"/>
      <c r="K677" s="190"/>
      <c r="L677" s="195"/>
      <c r="M677" s="196"/>
      <c r="N677" s="197"/>
      <c r="O677" s="197"/>
      <c r="P677" s="197"/>
      <c r="Q677" s="197"/>
      <c r="R677" s="197"/>
      <c r="S677" s="197"/>
      <c r="T677" s="198"/>
      <c r="AT677" s="199" t="s">
        <v>202</v>
      </c>
      <c r="AU677" s="199" t="s">
        <v>88</v>
      </c>
      <c r="AV677" s="13" t="s">
        <v>86</v>
      </c>
      <c r="AW677" s="13" t="s">
        <v>37</v>
      </c>
      <c r="AX677" s="13" t="s">
        <v>78</v>
      </c>
      <c r="AY677" s="199" t="s">
        <v>193</v>
      </c>
    </row>
    <row r="678" spans="1:65" s="13" customFormat="1" ht="11.25">
      <c r="B678" s="189"/>
      <c r="C678" s="190"/>
      <c r="D678" s="191" t="s">
        <v>202</v>
      </c>
      <c r="E678" s="192" t="s">
        <v>19</v>
      </c>
      <c r="F678" s="193" t="s">
        <v>338</v>
      </c>
      <c r="G678" s="190"/>
      <c r="H678" s="192" t="s">
        <v>19</v>
      </c>
      <c r="I678" s="194"/>
      <c r="J678" s="190"/>
      <c r="K678" s="190"/>
      <c r="L678" s="195"/>
      <c r="M678" s="196"/>
      <c r="N678" s="197"/>
      <c r="O678" s="197"/>
      <c r="P678" s="197"/>
      <c r="Q678" s="197"/>
      <c r="R678" s="197"/>
      <c r="S678" s="197"/>
      <c r="T678" s="198"/>
      <c r="AT678" s="199" t="s">
        <v>202</v>
      </c>
      <c r="AU678" s="199" t="s">
        <v>88</v>
      </c>
      <c r="AV678" s="13" t="s">
        <v>86</v>
      </c>
      <c r="AW678" s="13" t="s">
        <v>37</v>
      </c>
      <c r="AX678" s="13" t="s">
        <v>78</v>
      </c>
      <c r="AY678" s="199" t="s">
        <v>193</v>
      </c>
    </row>
    <row r="679" spans="1:65" s="13" customFormat="1" ht="11.25">
      <c r="B679" s="189"/>
      <c r="C679" s="190"/>
      <c r="D679" s="191" t="s">
        <v>202</v>
      </c>
      <c r="E679" s="192" t="s">
        <v>19</v>
      </c>
      <c r="F679" s="193" t="s">
        <v>513</v>
      </c>
      <c r="G679" s="190"/>
      <c r="H679" s="192" t="s">
        <v>19</v>
      </c>
      <c r="I679" s="194"/>
      <c r="J679" s="190"/>
      <c r="K679" s="190"/>
      <c r="L679" s="195"/>
      <c r="M679" s="196"/>
      <c r="N679" s="197"/>
      <c r="O679" s="197"/>
      <c r="P679" s="197"/>
      <c r="Q679" s="197"/>
      <c r="R679" s="197"/>
      <c r="S679" s="197"/>
      <c r="T679" s="198"/>
      <c r="AT679" s="199" t="s">
        <v>202</v>
      </c>
      <c r="AU679" s="199" t="s">
        <v>88</v>
      </c>
      <c r="AV679" s="13" t="s">
        <v>86</v>
      </c>
      <c r="AW679" s="13" t="s">
        <v>37</v>
      </c>
      <c r="AX679" s="13" t="s">
        <v>78</v>
      </c>
      <c r="AY679" s="199" t="s">
        <v>193</v>
      </c>
    </row>
    <row r="680" spans="1:65" s="14" customFormat="1" ht="11.25">
      <c r="B680" s="200"/>
      <c r="C680" s="201"/>
      <c r="D680" s="191" t="s">
        <v>202</v>
      </c>
      <c r="E680" s="202" t="s">
        <v>19</v>
      </c>
      <c r="F680" s="203" t="s">
        <v>748</v>
      </c>
      <c r="G680" s="201"/>
      <c r="H680" s="204">
        <v>100.986</v>
      </c>
      <c r="I680" s="205"/>
      <c r="J680" s="201"/>
      <c r="K680" s="201"/>
      <c r="L680" s="206"/>
      <c r="M680" s="207"/>
      <c r="N680" s="208"/>
      <c r="O680" s="208"/>
      <c r="P680" s="208"/>
      <c r="Q680" s="208"/>
      <c r="R680" s="208"/>
      <c r="S680" s="208"/>
      <c r="T680" s="209"/>
      <c r="AT680" s="210" t="s">
        <v>202</v>
      </c>
      <c r="AU680" s="210" t="s">
        <v>88</v>
      </c>
      <c r="AV680" s="14" t="s">
        <v>88</v>
      </c>
      <c r="AW680" s="14" t="s">
        <v>37</v>
      </c>
      <c r="AX680" s="14" t="s">
        <v>78</v>
      </c>
      <c r="AY680" s="210" t="s">
        <v>193</v>
      </c>
    </row>
    <row r="681" spans="1:65" s="15" customFormat="1" ht="11.25">
      <c r="B681" s="211"/>
      <c r="C681" s="212"/>
      <c r="D681" s="191" t="s">
        <v>202</v>
      </c>
      <c r="E681" s="213" t="s">
        <v>19</v>
      </c>
      <c r="F681" s="214" t="s">
        <v>207</v>
      </c>
      <c r="G681" s="212"/>
      <c r="H681" s="215">
        <v>100.986</v>
      </c>
      <c r="I681" s="216"/>
      <c r="J681" s="212"/>
      <c r="K681" s="212"/>
      <c r="L681" s="217"/>
      <c r="M681" s="218"/>
      <c r="N681" s="219"/>
      <c r="O681" s="219"/>
      <c r="P681" s="219"/>
      <c r="Q681" s="219"/>
      <c r="R681" s="219"/>
      <c r="S681" s="219"/>
      <c r="T681" s="220"/>
      <c r="AT681" s="221" t="s">
        <v>202</v>
      </c>
      <c r="AU681" s="221" t="s">
        <v>88</v>
      </c>
      <c r="AV681" s="15" t="s">
        <v>200</v>
      </c>
      <c r="AW681" s="15" t="s">
        <v>37</v>
      </c>
      <c r="AX681" s="15" t="s">
        <v>86</v>
      </c>
      <c r="AY681" s="221" t="s">
        <v>193</v>
      </c>
    </row>
    <row r="682" spans="1:65" s="2" customFormat="1" ht="37.9" customHeight="1">
      <c r="A682" s="36"/>
      <c r="B682" s="37"/>
      <c r="C682" s="176" t="s">
        <v>749</v>
      </c>
      <c r="D682" s="176" t="s">
        <v>196</v>
      </c>
      <c r="E682" s="177" t="s">
        <v>750</v>
      </c>
      <c r="F682" s="178" t="s">
        <v>751</v>
      </c>
      <c r="G682" s="179" t="s">
        <v>97</v>
      </c>
      <c r="H682" s="180">
        <v>201.97200000000001</v>
      </c>
      <c r="I682" s="181"/>
      <c r="J682" s="182">
        <f>ROUND(I682*H682,2)</f>
        <v>0</v>
      </c>
      <c r="K682" s="178" t="s">
        <v>212</v>
      </c>
      <c r="L682" s="41"/>
      <c r="M682" s="183" t="s">
        <v>19</v>
      </c>
      <c r="N682" s="184" t="s">
        <v>49</v>
      </c>
      <c r="O682" s="66"/>
      <c r="P682" s="185">
        <f>O682*H682</f>
        <v>0</v>
      </c>
      <c r="Q682" s="185">
        <v>0</v>
      </c>
      <c r="R682" s="185">
        <f>Q682*H682</f>
        <v>0</v>
      </c>
      <c r="S682" s="185">
        <v>0</v>
      </c>
      <c r="T682" s="186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7" t="s">
        <v>295</v>
      </c>
      <c r="AT682" s="187" t="s">
        <v>196</v>
      </c>
      <c r="AU682" s="187" t="s">
        <v>88</v>
      </c>
      <c r="AY682" s="19" t="s">
        <v>193</v>
      </c>
      <c r="BE682" s="188">
        <f>IF(N682="základní",J682,0)</f>
        <v>0</v>
      </c>
      <c r="BF682" s="188">
        <f>IF(N682="snížená",J682,0)</f>
        <v>0</v>
      </c>
      <c r="BG682" s="188">
        <f>IF(N682="zákl. přenesená",J682,0)</f>
        <v>0</v>
      </c>
      <c r="BH682" s="188">
        <f>IF(N682="sníž. přenesená",J682,0)</f>
        <v>0</v>
      </c>
      <c r="BI682" s="188">
        <f>IF(N682="nulová",J682,0)</f>
        <v>0</v>
      </c>
      <c r="BJ682" s="19" t="s">
        <v>86</v>
      </c>
      <c r="BK682" s="188">
        <f>ROUND(I682*H682,2)</f>
        <v>0</v>
      </c>
      <c r="BL682" s="19" t="s">
        <v>295</v>
      </c>
      <c r="BM682" s="187" t="s">
        <v>752</v>
      </c>
    </row>
    <row r="683" spans="1:65" s="2" customFormat="1" ht="11.25">
      <c r="A683" s="36"/>
      <c r="B683" s="37"/>
      <c r="C683" s="38"/>
      <c r="D683" s="222" t="s">
        <v>214</v>
      </c>
      <c r="E683" s="38"/>
      <c r="F683" s="223" t="s">
        <v>753</v>
      </c>
      <c r="G683" s="38"/>
      <c r="H683" s="38"/>
      <c r="I683" s="224"/>
      <c r="J683" s="38"/>
      <c r="K683" s="38"/>
      <c r="L683" s="41"/>
      <c r="M683" s="225"/>
      <c r="N683" s="226"/>
      <c r="O683" s="66"/>
      <c r="P683" s="66"/>
      <c r="Q683" s="66"/>
      <c r="R683" s="66"/>
      <c r="S683" s="66"/>
      <c r="T683" s="67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214</v>
      </c>
      <c r="AU683" s="19" t="s">
        <v>88</v>
      </c>
    </row>
    <row r="684" spans="1:65" s="13" customFormat="1" ht="11.25">
      <c r="B684" s="189"/>
      <c r="C684" s="190"/>
      <c r="D684" s="191" t="s">
        <v>202</v>
      </c>
      <c r="E684" s="192" t="s">
        <v>19</v>
      </c>
      <c r="F684" s="193" t="s">
        <v>203</v>
      </c>
      <c r="G684" s="190"/>
      <c r="H684" s="192" t="s">
        <v>19</v>
      </c>
      <c r="I684" s="194"/>
      <c r="J684" s="190"/>
      <c r="K684" s="190"/>
      <c r="L684" s="195"/>
      <c r="M684" s="196"/>
      <c r="N684" s="197"/>
      <c r="O684" s="197"/>
      <c r="P684" s="197"/>
      <c r="Q684" s="197"/>
      <c r="R684" s="197"/>
      <c r="S684" s="197"/>
      <c r="T684" s="198"/>
      <c r="AT684" s="199" t="s">
        <v>202</v>
      </c>
      <c r="AU684" s="199" t="s">
        <v>88</v>
      </c>
      <c r="AV684" s="13" t="s">
        <v>86</v>
      </c>
      <c r="AW684" s="13" t="s">
        <v>37</v>
      </c>
      <c r="AX684" s="13" t="s">
        <v>78</v>
      </c>
      <c r="AY684" s="199" t="s">
        <v>193</v>
      </c>
    </row>
    <row r="685" spans="1:65" s="13" customFormat="1" ht="11.25">
      <c r="B685" s="189"/>
      <c r="C685" s="190"/>
      <c r="D685" s="191" t="s">
        <v>202</v>
      </c>
      <c r="E685" s="192" t="s">
        <v>19</v>
      </c>
      <c r="F685" s="193" t="s">
        <v>512</v>
      </c>
      <c r="G685" s="190"/>
      <c r="H685" s="192" t="s">
        <v>19</v>
      </c>
      <c r="I685" s="194"/>
      <c r="J685" s="190"/>
      <c r="K685" s="190"/>
      <c r="L685" s="195"/>
      <c r="M685" s="196"/>
      <c r="N685" s="197"/>
      <c r="O685" s="197"/>
      <c r="P685" s="197"/>
      <c r="Q685" s="197"/>
      <c r="R685" s="197"/>
      <c r="S685" s="197"/>
      <c r="T685" s="198"/>
      <c r="AT685" s="199" t="s">
        <v>202</v>
      </c>
      <c r="AU685" s="199" t="s">
        <v>88</v>
      </c>
      <c r="AV685" s="13" t="s">
        <v>86</v>
      </c>
      <c r="AW685" s="13" t="s">
        <v>37</v>
      </c>
      <c r="AX685" s="13" t="s">
        <v>78</v>
      </c>
      <c r="AY685" s="199" t="s">
        <v>193</v>
      </c>
    </row>
    <row r="686" spans="1:65" s="13" customFormat="1" ht="11.25">
      <c r="B686" s="189"/>
      <c r="C686" s="190"/>
      <c r="D686" s="191" t="s">
        <v>202</v>
      </c>
      <c r="E686" s="192" t="s">
        <v>19</v>
      </c>
      <c r="F686" s="193" t="s">
        <v>338</v>
      </c>
      <c r="G686" s="190"/>
      <c r="H686" s="192" t="s">
        <v>19</v>
      </c>
      <c r="I686" s="194"/>
      <c r="J686" s="190"/>
      <c r="K686" s="190"/>
      <c r="L686" s="195"/>
      <c r="M686" s="196"/>
      <c r="N686" s="197"/>
      <c r="O686" s="197"/>
      <c r="P686" s="197"/>
      <c r="Q686" s="197"/>
      <c r="R686" s="197"/>
      <c r="S686" s="197"/>
      <c r="T686" s="198"/>
      <c r="AT686" s="199" t="s">
        <v>202</v>
      </c>
      <c r="AU686" s="199" t="s">
        <v>88</v>
      </c>
      <c r="AV686" s="13" t="s">
        <v>86</v>
      </c>
      <c r="AW686" s="13" t="s">
        <v>37</v>
      </c>
      <c r="AX686" s="13" t="s">
        <v>78</v>
      </c>
      <c r="AY686" s="199" t="s">
        <v>193</v>
      </c>
    </row>
    <row r="687" spans="1:65" s="13" customFormat="1" ht="11.25">
      <c r="B687" s="189"/>
      <c r="C687" s="190"/>
      <c r="D687" s="191" t="s">
        <v>202</v>
      </c>
      <c r="E687" s="192" t="s">
        <v>19</v>
      </c>
      <c r="F687" s="193" t="s">
        <v>513</v>
      </c>
      <c r="G687" s="190"/>
      <c r="H687" s="192" t="s">
        <v>19</v>
      </c>
      <c r="I687" s="194"/>
      <c r="J687" s="190"/>
      <c r="K687" s="190"/>
      <c r="L687" s="195"/>
      <c r="M687" s="196"/>
      <c r="N687" s="197"/>
      <c r="O687" s="197"/>
      <c r="P687" s="197"/>
      <c r="Q687" s="197"/>
      <c r="R687" s="197"/>
      <c r="S687" s="197"/>
      <c r="T687" s="198"/>
      <c r="AT687" s="199" t="s">
        <v>202</v>
      </c>
      <c r="AU687" s="199" t="s">
        <v>88</v>
      </c>
      <c r="AV687" s="13" t="s">
        <v>86</v>
      </c>
      <c r="AW687" s="13" t="s">
        <v>37</v>
      </c>
      <c r="AX687" s="13" t="s">
        <v>78</v>
      </c>
      <c r="AY687" s="199" t="s">
        <v>193</v>
      </c>
    </row>
    <row r="688" spans="1:65" s="13" customFormat="1" ht="11.25">
      <c r="B688" s="189"/>
      <c r="C688" s="190"/>
      <c r="D688" s="191" t="s">
        <v>202</v>
      </c>
      <c r="E688" s="192" t="s">
        <v>19</v>
      </c>
      <c r="F688" s="193" t="s">
        <v>754</v>
      </c>
      <c r="G688" s="190"/>
      <c r="H688" s="192" t="s">
        <v>19</v>
      </c>
      <c r="I688" s="194"/>
      <c r="J688" s="190"/>
      <c r="K688" s="190"/>
      <c r="L688" s="195"/>
      <c r="M688" s="196"/>
      <c r="N688" s="197"/>
      <c r="O688" s="197"/>
      <c r="P688" s="197"/>
      <c r="Q688" s="197"/>
      <c r="R688" s="197"/>
      <c r="S688" s="197"/>
      <c r="T688" s="198"/>
      <c r="AT688" s="199" t="s">
        <v>202</v>
      </c>
      <c r="AU688" s="199" t="s">
        <v>88</v>
      </c>
      <c r="AV688" s="13" t="s">
        <v>86</v>
      </c>
      <c r="AW688" s="13" t="s">
        <v>37</v>
      </c>
      <c r="AX688" s="13" t="s">
        <v>78</v>
      </c>
      <c r="AY688" s="199" t="s">
        <v>193</v>
      </c>
    </row>
    <row r="689" spans="1:65" s="14" customFormat="1" ht="11.25">
      <c r="B689" s="200"/>
      <c r="C689" s="201"/>
      <c r="D689" s="191" t="s">
        <v>202</v>
      </c>
      <c r="E689" s="202" t="s">
        <v>19</v>
      </c>
      <c r="F689" s="203" t="s">
        <v>755</v>
      </c>
      <c r="G689" s="201"/>
      <c r="H689" s="204">
        <v>201.97200000000001</v>
      </c>
      <c r="I689" s="205"/>
      <c r="J689" s="201"/>
      <c r="K689" s="201"/>
      <c r="L689" s="206"/>
      <c r="M689" s="207"/>
      <c r="N689" s="208"/>
      <c r="O689" s="208"/>
      <c r="P689" s="208"/>
      <c r="Q689" s="208"/>
      <c r="R689" s="208"/>
      <c r="S689" s="208"/>
      <c r="T689" s="209"/>
      <c r="AT689" s="210" t="s">
        <v>202</v>
      </c>
      <c r="AU689" s="210" t="s">
        <v>88</v>
      </c>
      <c r="AV689" s="14" t="s">
        <v>88</v>
      </c>
      <c r="AW689" s="14" t="s">
        <v>37</v>
      </c>
      <c r="AX689" s="14" t="s">
        <v>78</v>
      </c>
      <c r="AY689" s="210" t="s">
        <v>193</v>
      </c>
    </row>
    <row r="690" spans="1:65" s="15" customFormat="1" ht="11.25">
      <c r="B690" s="211"/>
      <c r="C690" s="212"/>
      <c r="D690" s="191" t="s">
        <v>202</v>
      </c>
      <c r="E690" s="213" t="s">
        <v>19</v>
      </c>
      <c r="F690" s="214" t="s">
        <v>207</v>
      </c>
      <c r="G690" s="212"/>
      <c r="H690" s="215">
        <v>201.97200000000001</v>
      </c>
      <c r="I690" s="216"/>
      <c r="J690" s="212"/>
      <c r="K690" s="212"/>
      <c r="L690" s="217"/>
      <c r="M690" s="218"/>
      <c r="N690" s="219"/>
      <c r="O690" s="219"/>
      <c r="P690" s="219"/>
      <c r="Q690" s="219"/>
      <c r="R690" s="219"/>
      <c r="S690" s="219"/>
      <c r="T690" s="220"/>
      <c r="AT690" s="221" t="s">
        <v>202</v>
      </c>
      <c r="AU690" s="221" t="s">
        <v>88</v>
      </c>
      <c r="AV690" s="15" t="s">
        <v>200</v>
      </c>
      <c r="AW690" s="15" t="s">
        <v>37</v>
      </c>
      <c r="AX690" s="15" t="s">
        <v>86</v>
      </c>
      <c r="AY690" s="221" t="s">
        <v>193</v>
      </c>
    </row>
    <row r="691" spans="1:65" s="2" customFormat="1" ht="44.25" customHeight="1">
      <c r="A691" s="36"/>
      <c r="B691" s="37"/>
      <c r="C691" s="176" t="s">
        <v>756</v>
      </c>
      <c r="D691" s="176" t="s">
        <v>196</v>
      </c>
      <c r="E691" s="177" t="s">
        <v>757</v>
      </c>
      <c r="F691" s="178" t="s">
        <v>758</v>
      </c>
      <c r="G691" s="179" t="s">
        <v>738</v>
      </c>
      <c r="H691" s="238"/>
      <c r="I691" s="181"/>
      <c r="J691" s="182">
        <f>ROUND(I691*H691,2)</f>
        <v>0</v>
      </c>
      <c r="K691" s="178" t="s">
        <v>212</v>
      </c>
      <c r="L691" s="41"/>
      <c r="M691" s="183" t="s">
        <v>19</v>
      </c>
      <c r="N691" s="184" t="s">
        <v>49</v>
      </c>
      <c r="O691" s="66"/>
      <c r="P691" s="185">
        <f>O691*H691</f>
        <v>0</v>
      </c>
      <c r="Q691" s="185">
        <v>0</v>
      </c>
      <c r="R691" s="185">
        <f>Q691*H691</f>
        <v>0</v>
      </c>
      <c r="S691" s="185">
        <v>0</v>
      </c>
      <c r="T691" s="186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7" t="s">
        <v>295</v>
      </c>
      <c r="AT691" s="187" t="s">
        <v>196</v>
      </c>
      <c r="AU691" s="187" t="s">
        <v>88</v>
      </c>
      <c r="AY691" s="19" t="s">
        <v>193</v>
      </c>
      <c r="BE691" s="188">
        <f>IF(N691="základní",J691,0)</f>
        <v>0</v>
      </c>
      <c r="BF691" s="188">
        <f>IF(N691="snížená",J691,0)</f>
        <v>0</v>
      </c>
      <c r="BG691" s="188">
        <f>IF(N691="zákl. přenesená",J691,0)</f>
        <v>0</v>
      </c>
      <c r="BH691" s="188">
        <f>IF(N691="sníž. přenesená",J691,0)</f>
        <v>0</v>
      </c>
      <c r="BI691" s="188">
        <f>IF(N691="nulová",J691,0)</f>
        <v>0</v>
      </c>
      <c r="BJ691" s="19" t="s">
        <v>86</v>
      </c>
      <c r="BK691" s="188">
        <f>ROUND(I691*H691,2)</f>
        <v>0</v>
      </c>
      <c r="BL691" s="19" t="s">
        <v>295</v>
      </c>
      <c r="BM691" s="187" t="s">
        <v>759</v>
      </c>
    </row>
    <row r="692" spans="1:65" s="2" customFormat="1" ht="11.25">
      <c r="A692" s="36"/>
      <c r="B692" s="37"/>
      <c r="C692" s="38"/>
      <c r="D692" s="222" t="s">
        <v>214</v>
      </c>
      <c r="E692" s="38"/>
      <c r="F692" s="223" t="s">
        <v>760</v>
      </c>
      <c r="G692" s="38"/>
      <c r="H692" s="38"/>
      <c r="I692" s="224"/>
      <c r="J692" s="38"/>
      <c r="K692" s="38"/>
      <c r="L692" s="41"/>
      <c r="M692" s="225"/>
      <c r="N692" s="226"/>
      <c r="O692" s="66"/>
      <c r="P692" s="66"/>
      <c r="Q692" s="66"/>
      <c r="R692" s="66"/>
      <c r="S692" s="66"/>
      <c r="T692" s="67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214</v>
      </c>
      <c r="AU692" s="19" t="s">
        <v>88</v>
      </c>
    </row>
    <row r="693" spans="1:65" s="2" customFormat="1" ht="49.15" customHeight="1">
      <c r="A693" s="36"/>
      <c r="B693" s="37"/>
      <c r="C693" s="176" t="s">
        <v>761</v>
      </c>
      <c r="D693" s="176" t="s">
        <v>196</v>
      </c>
      <c r="E693" s="177" t="s">
        <v>762</v>
      </c>
      <c r="F693" s="178" t="s">
        <v>763</v>
      </c>
      <c r="G693" s="179" t="s">
        <v>738</v>
      </c>
      <c r="H693" s="238"/>
      <c r="I693" s="181"/>
      <c r="J693" s="182">
        <f>ROUND(I693*H693,2)</f>
        <v>0</v>
      </c>
      <c r="K693" s="178" t="s">
        <v>212</v>
      </c>
      <c r="L693" s="41"/>
      <c r="M693" s="183" t="s">
        <v>19</v>
      </c>
      <c r="N693" s="184" t="s">
        <v>49</v>
      </c>
      <c r="O693" s="66"/>
      <c r="P693" s="185">
        <f>O693*H693</f>
        <v>0</v>
      </c>
      <c r="Q693" s="185">
        <v>0</v>
      </c>
      <c r="R693" s="185">
        <f>Q693*H693</f>
        <v>0</v>
      </c>
      <c r="S693" s="185">
        <v>0</v>
      </c>
      <c r="T693" s="186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7" t="s">
        <v>295</v>
      </c>
      <c r="AT693" s="187" t="s">
        <v>196</v>
      </c>
      <c r="AU693" s="187" t="s">
        <v>88</v>
      </c>
      <c r="AY693" s="19" t="s">
        <v>193</v>
      </c>
      <c r="BE693" s="188">
        <f>IF(N693="základní",J693,0)</f>
        <v>0</v>
      </c>
      <c r="BF693" s="188">
        <f>IF(N693="snížená",J693,0)</f>
        <v>0</v>
      </c>
      <c r="BG693" s="188">
        <f>IF(N693="zákl. přenesená",J693,0)</f>
        <v>0</v>
      </c>
      <c r="BH693" s="188">
        <f>IF(N693="sníž. přenesená",J693,0)</f>
        <v>0</v>
      </c>
      <c r="BI693" s="188">
        <f>IF(N693="nulová",J693,0)</f>
        <v>0</v>
      </c>
      <c r="BJ693" s="19" t="s">
        <v>86</v>
      </c>
      <c r="BK693" s="188">
        <f>ROUND(I693*H693,2)</f>
        <v>0</v>
      </c>
      <c r="BL693" s="19" t="s">
        <v>295</v>
      </c>
      <c r="BM693" s="187" t="s">
        <v>764</v>
      </c>
    </row>
    <row r="694" spans="1:65" s="2" customFormat="1" ht="11.25">
      <c r="A694" s="36"/>
      <c r="B694" s="37"/>
      <c r="C694" s="38"/>
      <c r="D694" s="222" t="s">
        <v>214</v>
      </c>
      <c r="E694" s="38"/>
      <c r="F694" s="223" t="s">
        <v>765</v>
      </c>
      <c r="G694" s="38"/>
      <c r="H694" s="38"/>
      <c r="I694" s="224"/>
      <c r="J694" s="38"/>
      <c r="K694" s="38"/>
      <c r="L694" s="41"/>
      <c r="M694" s="225"/>
      <c r="N694" s="226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214</v>
      </c>
      <c r="AU694" s="19" t="s">
        <v>88</v>
      </c>
    </row>
    <row r="695" spans="1:65" s="12" customFormat="1" ht="22.9" customHeight="1">
      <c r="B695" s="160"/>
      <c r="C695" s="161"/>
      <c r="D695" s="162" t="s">
        <v>77</v>
      </c>
      <c r="E695" s="174" t="s">
        <v>766</v>
      </c>
      <c r="F695" s="174" t="s">
        <v>767</v>
      </c>
      <c r="G695" s="161"/>
      <c r="H695" s="161"/>
      <c r="I695" s="164"/>
      <c r="J695" s="175">
        <f>BK695</f>
        <v>0</v>
      </c>
      <c r="K695" s="161"/>
      <c r="L695" s="166"/>
      <c r="M695" s="167"/>
      <c r="N695" s="168"/>
      <c r="O695" s="168"/>
      <c r="P695" s="169">
        <f>SUM(P696:P703)</f>
        <v>0</v>
      </c>
      <c r="Q695" s="168"/>
      <c r="R695" s="169">
        <f>SUM(R696:R703)</f>
        <v>0</v>
      </c>
      <c r="S695" s="168"/>
      <c r="T695" s="170">
        <f>SUM(T696:T703)</f>
        <v>1.6E-2</v>
      </c>
      <c r="AR695" s="171" t="s">
        <v>88</v>
      </c>
      <c r="AT695" s="172" t="s">
        <v>77</v>
      </c>
      <c r="AU695" s="172" t="s">
        <v>86</v>
      </c>
      <c r="AY695" s="171" t="s">
        <v>193</v>
      </c>
      <c r="BK695" s="173">
        <f>SUM(BK696:BK703)</f>
        <v>0</v>
      </c>
    </row>
    <row r="696" spans="1:65" s="2" customFormat="1" ht="37.9" customHeight="1">
      <c r="A696" s="36"/>
      <c r="B696" s="37"/>
      <c r="C696" s="176" t="s">
        <v>768</v>
      </c>
      <c r="D696" s="176" t="s">
        <v>196</v>
      </c>
      <c r="E696" s="177" t="s">
        <v>769</v>
      </c>
      <c r="F696" s="178" t="s">
        <v>770</v>
      </c>
      <c r="G696" s="179" t="s">
        <v>442</v>
      </c>
      <c r="H696" s="180">
        <v>1</v>
      </c>
      <c r="I696" s="181"/>
      <c r="J696" s="182">
        <f>ROUND(I696*H696,2)</f>
        <v>0</v>
      </c>
      <c r="K696" s="178" t="s">
        <v>19</v>
      </c>
      <c r="L696" s="41"/>
      <c r="M696" s="183" t="s">
        <v>19</v>
      </c>
      <c r="N696" s="184" t="s">
        <v>49</v>
      </c>
      <c r="O696" s="66"/>
      <c r="P696" s="185">
        <f>O696*H696</f>
        <v>0</v>
      </c>
      <c r="Q696" s="185">
        <v>0</v>
      </c>
      <c r="R696" s="185">
        <f>Q696*H696</f>
        <v>0</v>
      </c>
      <c r="S696" s="185">
        <v>1.6E-2</v>
      </c>
      <c r="T696" s="186">
        <f>S696*H696</f>
        <v>1.6E-2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87" t="s">
        <v>295</v>
      </c>
      <c r="AT696" s="187" t="s">
        <v>196</v>
      </c>
      <c r="AU696" s="187" t="s">
        <v>88</v>
      </c>
      <c r="AY696" s="19" t="s">
        <v>193</v>
      </c>
      <c r="BE696" s="188">
        <f>IF(N696="základní",J696,0)</f>
        <v>0</v>
      </c>
      <c r="BF696" s="188">
        <f>IF(N696="snížená",J696,0)</f>
        <v>0</v>
      </c>
      <c r="BG696" s="188">
        <f>IF(N696="zákl. přenesená",J696,0)</f>
        <v>0</v>
      </c>
      <c r="BH696" s="188">
        <f>IF(N696="sníž. přenesená",J696,0)</f>
        <v>0</v>
      </c>
      <c r="BI696" s="188">
        <f>IF(N696="nulová",J696,0)</f>
        <v>0</v>
      </c>
      <c r="BJ696" s="19" t="s">
        <v>86</v>
      </c>
      <c r="BK696" s="188">
        <f>ROUND(I696*H696,2)</f>
        <v>0</v>
      </c>
      <c r="BL696" s="19" t="s">
        <v>295</v>
      </c>
      <c r="BM696" s="187" t="s">
        <v>771</v>
      </c>
    </row>
    <row r="697" spans="1:65" s="13" customFormat="1" ht="11.25">
      <c r="B697" s="189"/>
      <c r="C697" s="190"/>
      <c r="D697" s="191" t="s">
        <v>202</v>
      </c>
      <c r="E697" s="192" t="s">
        <v>19</v>
      </c>
      <c r="F697" s="193" t="s">
        <v>203</v>
      </c>
      <c r="G697" s="190"/>
      <c r="H697" s="192" t="s">
        <v>19</v>
      </c>
      <c r="I697" s="194"/>
      <c r="J697" s="190"/>
      <c r="K697" s="190"/>
      <c r="L697" s="195"/>
      <c r="M697" s="196"/>
      <c r="N697" s="197"/>
      <c r="O697" s="197"/>
      <c r="P697" s="197"/>
      <c r="Q697" s="197"/>
      <c r="R697" s="197"/>
      <c r="S697" s="197"/>
      <c r="T697" s="198"/>
      <c r="AT697" s="199" t="s">
        <v>202</v>
      </c>
      <c r="AU697" s="199" t="s">
        <v>88</v>
      </c>
      <c r="AV697" s="13" t="s">
        <v>86</v>
      </c>
      <c r="AW697" s="13" t="s">
        <v>37</v>
      </c>
      <c r="AX697" s="13" t="s">
        <v>78</v>
      </c>
      <c r="AY697" s="199" t="s">
        <v>193</v>
      </c>
    </row>
    <row r="698" spans="1:65" s="13" customFormat="1" ht="22.5">
      <c r="B698" s="189"/>
      <c r="C698" s="190"/>
      <c r="D698" s="191" t="s">
        <v>202</v>
      </c>
      <c r="E698" s="192" t="s">
        <v>19</v>
      </c>
      <c r="F698" s="193" t="s">
        <v>772</v>
      </c>
      <c r="G698" s="190"/>
      <c r="H698" s="192" t="s">
        <v>19</v>
      </c>
      <c r="I698" s="194"/>
      <c r="J698" s="190"/>
      <c r="K698" s="190"/>
      <c r="L698" s="195"/>
      <c r="M698" s="196"/>
      <c r="N698" s="197"/>
      <c r="O698" s="197"/>
      <c r="P698" s="197"/>
      <c r="Q698" s="197"/>
      <c r="R698" s="197"/>
      <c r="S698" s="197"/>
      <c r="T698" s="198"/>
      <c r="AT698" s="199" t="s">
        <v>202</v>
      </c>
      <c r="AU698" s="199" t="s">
        <v>88</v>
      </c>
      <c r="AV698" s="13" t="s">
        <v>86</v>
      </c>
      <c r="AW698" s="13" t="s">
        <v>37</v>
      </c>
      <c r="AX698" s="13" t="s">
        <v>78</v>
      </c>
      <c r="AY698" s="199" t="s">
        <v>193</v>
      </c>
    </row>
    <row r="699" spans="1:65" s="13" customFormat="1" ht="11.25">
      <c r="B699" s="189"/>
      <c r="C699" s="190"/>
      <c r="D699" s="191" t="s">
        <v>202</v>
      </c>
      <c r="E699" s="192" t="s">
        <v>19</v>
      </c>
      <c r="F699" s="193" t="s">
        <v>205</v>
      </c>
      <c r="G699" s="190"/>
      <c r="H699" s="192" t="s">
        <v>19</v>
      </c>
      <c r="I699" s="194"/>
      <c r="J699" s="190"/>
      <c r="K699" s="190"/>
      <c r="L699" s="195"/>
      <c r="M699" s="196"/>
      <c r="N699" s="197"/>
      <c r="O699" s="197"/>
      <c r="P699" s="197"/>
      <c r="Q699" s="197"/>
      <c r="R699" s="197"/>
      <c r="S699" s="197"/>
      <c r="T699" s="198"/>
      <c r="AT699" s="199" t="s">
        <v>202</v>
      </c>
      <c r="AU699" s="199" t="s">
        <v>88</v>
      </c>
      <c r="AV699" s="13" t="s">
        <v>86</v>
      </c>
      <c r="AW699" s="13" t="s">
        <v>37</v>
      </c>
      <c r="AX699" s="13" t="s">
        <v>78</v>
      </c>
      <c r="AY699" s="199" t="s">
        <v>193</v>
      </c>
    </row>
    <row r="700" spans="1:65" s="14" customFormat="1" ht="11.25">
      <c r="B700" s="200"/>
      <c r="C700" s="201"/>
      <c r="D700" s="191" t="s">
        <v>202</v>
      </c>
      <c r="E700" s="202" t="s">
        <v>19</v>
      </c>
      <c r="F700" s="203" t="s">
        <v>773</v>
      </c>
      <c r="G700" s="201"/>
      <c r="H700" s="204">
        <v>1</v>
      </c>
      <c r="I700" s="205"/>
      <c r="J700" s="201"/>
      <c r="K700" s="201"/>
      <c r="L700" s="206"/>
      <c r="M700" s="207"/>
      <c r="N700" s="208"/>
      <c r="O700" s="208"/>
      <c r="P700" s="208"/>
      <c r="Q700" s="208"/>
      <c r="R700" s="208"/>
      <c r="S700" s="208"/>
      <c r="T700" s="209"/>
      <c r="AT700" s="210" t="s">
        <v>202</v>
      </c>
      <c r="AU700" s="210" t="s">
        <v>88</v>
      </c>
      <c r="AV700" s="14" t="s">
        <v>88</v>
      </c>
      <c r="AW700" s="14" t="s">
        <v>37</v>
      </c>
      <c r="AX700" s="14" t="s">
        <v>78</v>
      </c>
      <c r="AY700" s="210" t="s">
        <v>193</v>
      </c>
    </row>
    <row r="701" spans="1:65" s="15" customFormat="1" ht="11.25">
      <c r="B701" s="211"/>
      <c r="C701" s="212"/>
      <c r="D701" s="191" t="s">
        <v>202</v>
      </c>
      <c r="E701" s="213" t="s">
        <v>19</v>
      </c>
      <c r="F701" s="214" t="s">
        <v>207</v>
      </c>
      <c r="G701" s="212"/>
      <c r="H701" s="215">
        <v>1</v>
      </c>
      <c r="I701" s="216"/>
      <c r="J701" s="212"/>
      <c r="K701" s="212"/>
      <c r="L701" s="217"/>
      <c r="M701" s="218"/>
      <c r="N701" s="219"/>
      <c r="O701" s="219"/>
      <c r="P701" s="219"/>
      <c r="Q701" s="219"/>
      <c r="R701" s="219"/>
      <c r="S701" s="219"/>
      <c r="T701" s="220"/>
      <c r="AT701" s="221" t="s">
        <v>202</v>
      </c>
      <c r="AU701" s="221" t="s">
        <v>88</v>
      </c>
      <c r="AV701" s="15" t="s">
        <v>200</v>
      </c>
      <c r="AW701" s="15" t="s">
        <v>37</v>
      </c>
      <c r="AX701" s="15" t="s">
        <v>86</v>
      </c>
      <c r="AY701" s="221" t="s">
        <v>193</v>
      </c>
    </row>
    <row r="702" spans="1:65" s="2" customFormat="1" ht="44.25" customHeight="1">
      <c r="A702" s="36"/>
      <c r="B702" s="37"/>
      <c r="C702" s="176" t="s">
        <v>774</v>
      </c>
      <c r="D702" s="176" t="s">
        <v>196</v>
      </c>
      <c r="E702" s="177" t="s">
        <v>775</v>
      </c>
      <c r="F702" s="178" t="s">
        <v>776</v>
      </c>
      <c r="G702" s="179" t="s">
        <v>738</v>
      </c>
      <c r="H702" s="238"/>
      <c r="I702" s="181"/>
      <c r="J702" s="182">
        <f>ROUND(I702*H702,2)</f>
        <v>0</v>
      </c>
      <c r="K702" s="178" t="s">
        <v>212</v>
      </c>
      <c r="L702" s="41"/>
      <c r="M702" s="183" t="s">
        <v>19</v>
      </c>
      <c r="N702" s="184" t="s">
        <v>49</v>
      </c>
      <c r="O702" s="66"/>
      <c r="P702" s="185">
        <f>O702*H702</f>
        <v>0</v>
      </c>
      <c r="Q702" s="185">
        <v>0</v>
      </c>
      <c r="R702" s="185">
        <f>Q702*H702</f>
        <v>0</v>
      </c>
      <c r="S702" s="185">
        <v>0</v>
      </c>
      <c r="T702" s="186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87" t="s">
        <v>295</v>
      </c>
      <c r="AT702" s="187" t="s">
        <v>196</v>
      </c>
      <c r="AU702" s="187" t="s">
        <v>88</v>
      </c>
      <c r="AY702" s="19" t="s">
        <v>193</v>
      </c>
      <c r="BE702" s="188">
        <f>IF(N702="základní",J702,0)</f>
        <v>0</v>
      </c>
      <c r="BF702" s="188">
        <f>IF(N702="snížená",J702,0)</f>
        <v>0</v>
      </c>
      <c r="BG702" s="188">
        <f>IF(N702="zákl. přenesená",J702,0)</f>
        <v>0</v>
      </c>
      <c r="BH702" s="188">
        <f>IF(N702="sníž. přenesená",J702,0)</f>
        <v>0</v>
      </c>
      <c r="BI702" s="188">
        <f>IF(N702="nulová",J702,0)</f>
        <v>0</v>
      </c>
      <c r="BJ702" s="19" t="s">
        <v>86</v>
      </c>
      <c r="BK702" s="188">
        <f>ROUND(I702*H702,2)</f>
        <v>0</v>
      </c>
      <c r="BL702" s="19" t="s">
        <v>295</v>
      </c>
      <c r="BM702" s="187" t="s">
        <v>777</v>
      </c>
    </row>
    <row r="703" spans="1:65" s="2" customFormat="1" ht="11.25">
      <c r="A703" s="36"/>
      <c r="B703" s="37"/>
      <c r="C703" s="38"/>
      <c r="D703" s="222" t="s">
        <v>214</v>
      </c>
      <c r="E703" s="38"/>
      <c r="F703" s="223" t="s">
        <v>778</v>
      </c>
      <c r="G703" s="38"/>
      <c r="H703" s="38"/>
      <c r="I703" s="224"/>
      <c r="J703" s="38"/>
      <c r="K703" s="38"/>
      <c r="L703" s="41"/>
      <c r="M703" s="225"/>
      <c r="N703" s="226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214</v>
      </c>
      <c r="AU703" s="19" t="s">
        <v>88</v>
      </c>
    </row>
    <row r="704" spans="1:65" s="12" customFormat="1" ht="22.9" customHeight="1">
      <c r="B704" s="160"/>
      <c r="C704" s="161"/>
      <c r="D704" s="162" t="s">
        <v>77</v>
      </c>
      <c r="E704" s="174" t="s">
        <v>779</v>
      </c>
      <c r="F704" s="174" t="s">
        <v>780</v>
      </c>
      <c r="G704" s="161"/>
      <c r="H704" s="161"/>
      <c r="I704" s="164"/>
      <c r="J704" s="175">
        <f>BK704</f>
        <v>0</v>
      </c>
      <c r="K704" s="161"/>
      <c r="L704" s="166"/>
      <c r="M704" s="167"/>
      <c r="N704" s="168"/>
      <c r="O704" s="168"/>
      <c r="P704" s="169">
        <f>SUM(P705:P1153)</f>
        <v>0</v>
      </c>
      <c r="Q704" s="168"/>
      <c r="R704" s="169">
        <f>SUM(R705:R1153)</f>
        <v>31.200284211955001</v>
      </c>
      <c r="S704" s="168"/>
      <c r="T704" s="170">
        <f>SUM(T705:T1153)</f>
        <v>29.785502000000001</v>
      </c>
      <c r="AR704" s="171" t="s">
        <v>88</v>
      </c>
      <c r="AT704" s="172" t="s">
        <v>77</v>
      </c>
      <c r="AU704" s="172" t="s">
        <v>86</v>
      </c>
      <c r="AY704" s="171" t="s">
        <v>193</v>
      </c>
      <c r="BK704" s="173">
        <f>SUM(BK705:BK1153)</f>
        <v>0</v>
      </c>
    </row>
    <row r="705" spans="1:65" s="2" customFormat="1" ht="24.2" customHeight="1">
      <c r="A705" s="36"/>
      <c r="B705" s="37"/>
      <c r="C705" s="176" t="s">
        <v>781</v>
      </c>
      <c r="D705" s="176" t="s">
        <v>196</v>
      </c>
      <c r="E705" s="177" t="s">
        <v>782</v>
      </c>
      <c r="F705" s="178" t="s">
        <v>783</v>
      </c>
      <c r="G705" s="179" t="s">
        <v>97</v>
      </c>
      <c r="H705" s="180">
        <v>429</v>
      </c>
      <c r="I705" s="181"/>
      <c r="J705" s="182">
        <f>ROUND(I705*H705,2)</f>
        <v>0</v>
      </c>
      <c r="K705" s="178" t="s">
        <v>19</v>
      </c>
      <c r="L705" s="41"/>
      <c r="M705" s="183" t="s">
        <v>19</v>
      </c>
      <c r="N705" s="184" t="s">
        <v>49</v>
      </c>
      <c r="O705" s="66"/>
      <c r="P705" s="185">
        <f>O705*H705</f>
        <v>0</v>
      </c>
      <c r="Q705" s="185">
        <v>0</v>
      </c>
      <c r="R705" s="185">
        <f>Q705*H705</f>
        <v>0</v>
      </c>
      <c r="S705" s="185">
        <v>0</v>
      </c>
      <c r="T705" s="186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187" t="s">
        <v>295</v>
      </c>
      <c r="AT705" s="187" t="s">
        <v>196</v>
      </c>
      <c r="AU705" s="187" t="s">
        <v>88</v>
      </c>
      <c r="AY705" s="19" t="s">
        <v>193</v>
      </c>
      <c r="BE705" s="188">
        <f>IF(N705="základní",J705,0)</f>
        <v>0</v>
      </c>
      <c r="BF705" s="188">
        <f>IF(N705="snížená",J705,0)</f>
        <v>0</v>
      </c>
      <c r="BG705" s="188">
        <f>IF(N705="zákl. přenesená",J705,0)</f>
        <v>0</v>
      </c>
      <c r="BH705" s="188">
        <f>IF(N705="sníž. přenesená",J705,0)</f>
        <v>0</v>
      </c>
      <c r="BI705" s="188">
        <f>IF(N705="nulová",J705,0)</f>
        <v>0</v>
      </c>
      <c r="BJ705" s="19" t="s">
        <v>86</v>
      </c>
      <c r="BK705" s="188">
        <f>ROUND(I705*H705,2)</f>
        <v>0</v>
      </c>
      <c r="BL705" s="19" t="s">
        <v>295</v>
      </c>
      <c r="BM705" s="187" t="s">
        <v>784</v>
      </c>
    </row>
    <row r="706" spans="1:65" s="13" customFormat="1" ht="11.25">
      <c r="B706" s="189"/>
      <c r="C706" s="190"/>
      <c r="D706" s="191" t="s">
        <v>202</v>
      </c>
      <c r="E706" s="192" t="s">
        <v>19</v>
      </c>
      <c r="F706" s="193" t="s">
        <v>203</v>
      </c>
      <c r="G706" s="190"/>
      <c r="H706" s="192" t="s">
        <v>19</v>
      </c>
      <c r="I706" s="194"/>
      <c r="J706" s="190"/>
      <c r="K706" s="190"/>
      <c r="L706" s="195"/>
      <c r="M706" s="196"/>
      <c r="N706" s="197"/>
      <c r="O706" s="197"/>
      <c r="P706" s="197"/>
      <c r="Q706" s="197"/>
      <c r="R706" s="197"/>
      <c r="S706" s="197"/>
      <c r="T706" s="198"/>
      <c r="AT706" s="199" t="s">
        <v>202</v>
      </c>
      <c r="AU706" s="199" t="s">
        <v>88</v>
      </c>
      <c r="AV706" s="13" t="s">
        <v>86</v>
      </c>
      <c r="AW706" s="13" t="s">
        <v>37</v>
      </c>
      <c r="AX706" s="13" t="s">
        <v>78</v>
      </c>
      <c r="AY706" s="199" t="s">
        <v>193</v>
      </c>
    </row>
    <row r="707" spans="1:65" s="13" customFormat="1" ht="11.25">
      <c r="B707" s="189"/>
      <c r="C707" s="190"/>
      <c r="D707" s="191" t="s">
        <v>202</v>
      </c>
      <c r="E707" s="192" t="s">
        <v>19</v>
      </c>
      <c r="F707" s="193" t="s">
        <v>785</v>
      </c>
      <c r="G707" s="190"/>
      <c r="H707" s="192" t="s">
        <v>19</v>
      </c>
      <c r="I707" s="194"/>
      <c r="J707" s="190"/>
      <c r="K707" s="190"/>
      <c r="L707" s="195"/>
      <c r="M707" s="196"/>
      <c r="N707" s="197"/>
      <c r="O707" s="197"/>
      <c r="P707" s="197"/>
      <c r="Q707" s="197"/>
      <c r="R707" s="197"/>
      <c r="S707" s="197"/>
      <c r="T707" s="198"/>
      <c r="AT707" s="199" t="s">
        <v>202</v>
      </c>
      <c r="AU707" s="199" t="s">
        <v>88</v>
      </c>
      <c r="AV707" s="13" t="s">
        <v>86</v>
      </c>
      <c r="AW707" s="13" t="s">
        <v>37</v>
      </c>
      <c r="AX707" s="13" t="s">
        <v>78</v>
      </c>
      <c r="AY707" s="199" t="s">
        <v>193</v>
      </c>
    </row>
    <row r="708" spans="1:65" s="13" customFormat="1" ht="11.25">
      <c r="B708" s="189"/>
      <c r="C708" s="190"/>
      <c r="D708" s="191" t="s">
        <v>202</v>
      </c>
      <c r="E708" s="192" t="s">
        <v>19</v>
      </c>
      <c r="F708" s="193" t="s">
        <v>205</v>
      </c>
      <c r="G708" s="190"/>
      <c r="H708" s="192" t="s">
        <v>19</v>
      </c>
      <c r="I708" s="194"/>
      <c r="J708" s="190"/>
      <c r="K708" s="190"/>
      <c r="L708" s="195"/>
      <c r="M708" s="196"/>
      <c r="N708" s="197"/>
      <c r="O708" s="197"/>
      <c r="P708" s="197"/>
      <c r="Q708" s="197"/>
      <c r="R708" s="197"/>
      <c r="S708" s="197"/>
      <c r="T708" s="198"/>
      <c r="AT708" s="199" t="s">
        <v>202</v>
      </c>
      <c r="AU708" s="199" t="s">
        <v>88</v>
      </c>
      <c r="AV708" s="13" t="s">
        <v>86</v>
      </c>
      <c r="AW708" s="13" t="s">
        <v>37</v>
      </c>
      <c r="AX708" s="13" t="s">
        <v>78</v>
      </c>
      <c r="AY708" s="199" t="s">
        <v>193</v>
      </c>
    </row>
    <row r="709" spans="1:65" s="13" customFormat="1" ht="11.25">
      <c r="B709" s="189"/>
      <c r="C709" s="190"/>
      <c r="D709" s="191" t="s">
        <v>202</v>
      </c>
      <c r="E709" s="192" t="s">
        <v>19</v>
      </c>
      <c r="F709" s="193" t="s">
        <v>786</v>
      </c>
      <c r="G709" s="190"/>
      <c r="H709" s="192" t="s">
        <v>19</v>
      </c>
      <c r="I709" s="194"/>
      <c r="J709" s="190"/>
      <c r="K709" s="190"/>
      <c r="L709" s="195"/>
      <c r="M709" s="196"/>
      <c r="N709" s="197"/>
      <c r="O709" s="197"/>
      <c r="P709" s="197"/>
      <c r="Q709" s="197"/>
      <c r="R709" s="197"/>
      <c r="S709" s="197"/>
      <c r="T709" s="198"/>
      <c r="AT709" s="199" t="s">
        <v>202</v>
      </c>
      <c r="AU709" s="199" t="s">
        <v>88</v>
      </c>
      <c r="AV709" s="13" t="s">
        <v>86</v>
      </c>
      <c r="AW709" s="13" t="s">
        <v>37</v>
      </c>
      <c r="AX709" s="13" t="s">
        <v>78</v>
      </c>
      <c r="AY709" s="199" t="s">
        <v>193</v>
      </c>
    </row>
    <row r="710" spans="1:65" s="14" customFormat="1" ht="11.25">
      <c r="B710" s="200"/>
      <c r="C710" s="201"/>
      <c r="D710" s="191" t="s">
        <v>202</v>
      </c>
      <c r="E710" s="202" t="s">
        <v>19</v>
      </c>
      <c r="F710" s="203" t="s">
        <v>787</v>
      </c>
      <c r="G710" s="201"/>
      <c r="H710" s="204">
        <v>429</v>
      </c>
      <c r="I710" s="205"/>
      <c r="J710" s="201"/>
      <c r="K710" s="201"/>
      <c r="L710" s="206"/>
      <c r="M710" s="207"/>
      <c r="N710" s="208"/>
      <c r="O710" s="208"/>
      <c r="P710" s="208"/>
      <c r="Q710" s="208"/>
      <c r="R710" s="208"/>
      <c r="S710" s="208"/>
      <c r="T710" s="209"/>
      <c r="AT710" s="210" t="s">
        <v>202</v>
      </c>
      <c r="AU710" s="210" t="s">
        <v>88</v>
      </c>
      <c r="AV710" s="14" t="s">
        <v>88</v>
      </c>
      <c r="AW710" s="14" t="s">
        <v>37</v>
      </c>
      <c r="AX710" s="14" t="s">
        <v>78</v>
      </c>
      <c r="AY710" s="210" t="s">
        <v>193</v>
      </c>
    </row>
    <row r="711" spans="1:65" s="15" customFormat="1" ht="11.25">
      <c r="B711" s="211"/>
      <c r="C711" s="212"/>
      <c r="D711" s="191" t="s">
        <v>202</v>
      </c>
      <c r="E711" s="213" t="s">
        <v>19</v>
      </c>
      <c r="F711" s="214" t="s">
        <v>207</v>
      </c>
      <c r="G711" s="212"/>
      <c r="H711" s="215">
        <v>429</v>
      </c>
      <c r="I711" s="216"/>
      <c r="J711" s="212"/>
      <c r="K711" s="212"/>
      <c r="L711" s="217"/>
      <c r="M711" s="218"/>
      <c r="N711" s="219"/>
      <c r="O711" s="219"/>
      <c r="P711" s="219"/>
      <c r="Q711" s="219"/>
      <c r="R711" s="219"/>
      <c r="S711" s="219"/>
      <c r="T711" s="220"/>
      <c r="AT711" s="221" t="s">
        <v>202</v>
      </c>
      <c r="AU711" s="221" t="s">
        <v>88</v>
      </c>
      <c r="AV711" s="15" t="s">
        <v>200</v>
      </c>
      <c r="AW711" s="15" t="s">
        <v>37</v>
      </c>
      <c r="AX711" s="15" t="s">
        <v>86</v>
      </c>
      <c r="AY711" s="221" t="s">
        <v>193</v>
      </c>
    </row>
    <row r="712" spans="1:65" s="2" customFormat="1" ht="21.75" customHeight="1">
      <c r="A712" s="36"/>
      <c r="B712" s="37"/>
      <c r="C712" s="176" t="s">
        <v>788</v>
      </c>
      <c r="D712" s="176" t="s">
        <v>196</v>
      </c>
      <c r="E712" s="177" t="s">
        <v>789</v>
      </c>
      <c r="F712" s="178" t="s">
        <v>790</v>
      </c>
      <c r="G712" s="179" t="s">
        <v>425</v>
      </c>
      <c r="H712" s="180">
        <v>373.9</v>
      </c>
      <c r="I712" s="181"/>
      <c r="J712" s="182">
        <f>ROUND(I712*H712,2)</f>
        <v>0</v>
      </c>
      <c r="K712" s="178" t="s">
        <v>19</v>
      </c>
      <c r="L712" s="41"/>
      <c r="M712" s="183" t="s">
        <v>19</v>
      </c>
      <c r="N712" s="184" t="s">
        <v>49</v>
      </c>
      <c r="O712" s="66"/>
      <c r="P712" s="185">
        <f>O712*H712</f>
        <v>0</v>
      </c>
      <c r="Q712" s="185">
        <v>0</v>
      </c>
      <c r="R712" s="185">
        <f>Q712*H712</f>
        <v>0</v>
      </c>
      <c r="S712" s="185">
        <v>0</v>
      </c>
      <c r="T712" s="186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87" t="s">
        <v>295</v>
      </c>
      <c r="AT712" s="187" t="s">
        <v>196</v>
      </c>
      <c r="AU712" s="187" t="s">
        <v>88</v>
      </c>
      <c r="AY712" s="19" t="s">
        <v>193</v>
      </c>
      <c r="BE712" s="188">
        <f>IF(N712="základní",J712,0)</f>
        <v>0</v>
      </c>
      <c r="BF712" s="188">
        <f>IF(N712="snížená",J712,0)</f>
        <v>0</v>
      </c>
      <c r="BG712" s="188">
        <f>IF(N712="zákl. přenesená",J712,0)</f>
        <v>0</v>
      </c>
      <c r="BH712" s="188">
        <f>IF(N712="sníž. přenesená",J712,0)</f>
        <v>0</v>
      </c>
      <c r="BI712" s="188">
        <f>IF(N712="nulová",J712,0)</f>
        <v>0</v>
      </c>
      <c r="BJ712" s="19" t="s">
        <v>86</v>
      </c>
      <c r="BK712" s="188">
        <f>ROUND(I712*H712,2)</f>
        <v>0</v>
      </c>
      <c r="BL712" s="19" t="s">
        <v>295</v>
      </c>
      <c r="BM712" s="187" t="s">
        <v>791</v>
      </c>
    </row>
    <row r="713" spans="1:65" s="2" customFormat="1" ht="37.9" customHeight="1">
      <c r="A713" s="36"/>
      <c r="B713" s="37"/>
      <c r="C713" s="176" t="s">
        <v>792</v>
      </c>
      <c r="D713" s="176" t="s">
        <v>196</v>
      </c>
      <c r="E713" s="177" t="s">
        <v>793</v>
      </c>
      <c r="F713" s="178" t="s">
        <v>794</v>
      </c>
      <c r="G713" s="179" t="s">
        <v>442</v>
      </c>
      <c r="H713" s="180">
        <v>20</v>
      </c>
      <c r="I713" s="181"/>
      <c r="J713" s="182">
        <f>ROUND(I713*H713,2)</f>
        <v>0</v>
      </c>
      <c r="K713" s="178" t="s">
        <v>19</v>
      </c>
      <c r="L713" s="41"/>
      <c r="M713" s="183" t="s">
        <v>19</v>
      </c>
      <c r="N713" s="184" t="s">
        <v>49</v>
      </c>
      <c r="O713" s="66"/>
      <c r="P713" s="185">
        <f>O713*H713</f>
        <v>0</v>
      </c>
      <c r="Q713" s="185">
        <v>0</v>
      </c>
      <c r="R713" s="185">
        <f>Q713*H713</f>
        <v>0</v>
      </c>
      <c r="S713" s="185">
        <v>0</v>
      </c>
      <c r="T713" s="186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87" t="s">
        <v>295</v>
      </c>
      <c r="AT713" s="187" t="s">
        <v>196</v>
      </c>
      <c r="AU713" s="187" t="s">
        <v>88</v>
      </c>
      <c r="AY713" s="19" t="s">
        <v>193</v>
      </c>
      <c r="BE713" s="188">
        <f>IF(N713="základní",J713,0)</f>
        <v>0</v>
      </c>
      <c r="BF713" s="188">
        <f>IF(N713="snížená",J713,0)</f>
        <v>0</v>
      </c>
      <c r="BG713" s="188">
        <f>IF(N713="zákl. přenesená",J713,0)</f>
        <v>0</v>
      </c>
      <c r="BH713" s="188">
        <f>IF(N713="sníž. přenesená",J713,0)</f>
        <v>0</v>
      </c>
      <c r="BI713" s="188">
        <f>IF(N713="nulová",J713,0)</f>
        <v>0</v>
      </c>
      <c r="BJ713" s="19" t="s">
        <v>86</v>
      </c>
      <c r="BK713" s="188">
        <f>ROUND(I713*H713,2)</f>
        <v>0</v>
      </c>
      <c r="BL713" s="19" t="s">
        <v>295</v>
      </c>
      <c r="BM713" s="187" t="s">
        <v>795</v>
      </c>
    </row>
    <row r="714" spans="1:65" s="13" customFormat="1" ht="11.25">
      <c r="B714" s="189"/>
      <c r="C714" s="190"/>
      <c r="D714" s="191" t="s">
        <v>202</v>
      </c>
      <c r="E714" s="192" t="s">
        <v>19</v>
      </c>
      <c r="F714" s="193" t="s">
        <v>203</v>
      </c>
      <c r="G714" s="190"/>
      <c r="H714" s="192" t="s">
        <v>19</v>
      </c>
      <c r="I714" s="194"/>
      <c r="J714" s="190"/>
      <c r="K714" s="190"/>
      <c r="L714" s="195"/>
      <c r="M714" s="196"/>
      <c r="N714" s="197"/>
      <c r="O714" s="197"/>
      <c r="P714" s="197"/>
      <c r="Q714" s="197"/>
      <c r="R714" s="197"/>
      <c r="S714" s="197"/>
      <c r="T714" s="198"/>
      <c r="AT714" s="199" t="s">
        <v>202</v>
      </c>
      <c r="AU714" s="199" t="s">
        <v>88</v>
      </c>
      <c r="AV714" s="13" t="s">
        <v>86</v>
      </c>
      <c r="AW714" s="13" t="s">
        <v>37</v>
      </c>
      <c r="AX714" s="13" t="s">
        <v>78</v>
      </c>
      <c r="AY714" s="199" t="s">
        <v>193</v>
      </c>
    </row>
    <row r="715" spans="1:65" s="13" customFormat="1" ht="11.25">
      <c r="B715" s="189"/>
      <c r="C715" s="190"/>
      <c r="D715" s="191" t="s">
        <v>202</v>
      </c>
      <c r="E715" s="192" t="s">
        <v>19</v>
      </c>
      <c r="F715" s="193" t="s">
        <v>547</v>
      </c>
      <c r="G715" s="190"/>
      <c r="H715" s="192" t="s">
        <v>19</v>
      </c>
      <c r="I715" s="194"/>
      <c r="J715" s="190"/>
      <c r="K715" s="190"/>
      <c r="L715" s="195"/>
      <c r="M715" s="196"/>
      <c r="N715" s="197"/>
      <c r="O715" s="197"/>
      <c r="P715" s="197"/>
      <c r="Q715" s="197"/>
      <c r="R715" s="197"/>
      <c r="S715" s="197"/>
      <c r="T715" s="198"/>
      <c r="AT715" s="199" t="s">
        <v>202</v>
      </c>
      <c r="AU715" s="199" t="s">
        <v>88</v>
      </c>
      <c r="AV715" s="13" t="s">
        <v>86</v>
      </c>
      <c r="AW715" s="13" t="s">
        <v>37</v>
      </c>
      <c r="AX715" s="13" t="s">
        <v>78</v>
      </c>
      <c r="AY715" s="199" t="s">
        <v>193</v>
      </c>
    </row>
    <row r="716" spans="1:65" s="13" customFormat="1" ht="11.25">
      <c r="B716" s="189"/>
      <c r="C716" s="190"/>
      <c r="D716" s="191" t="s">
        <v>202</v>
      </c>
      <c r="E716" s="192" t="s">
        <v>19</v>
      </c>
      <c r="F716" s="193" t="s">
        <v>548</v>
      </c>
      <c r="G716" s="190"/>
      <c r="H716" s="192" t="s">
        <v>19</v>
      </c>
      <c r="I716" s="194"/>
      <c r="J716" s="190"/>
      <c r="K716" s="190"/>
      <c r="L716" s="195"/>
      <c r="M716" s="196"/>
      <c r="N716" s="197"/>
      <c r="O716" s="197"/>
      <c r="P716" s="197"/>
      <c r="Q716" s="197"/>
      <c r="R716" s="197"/>
      <c r="S716" s="197"/>
      <c r="T716" s="198"/>
      <c r="AT716" s="199" t="s">
        <v>202</v>
      </c>
      <c r="AU716" s="199" t="s">
        <v>88</v>
      </c>
      <c r="AV716" s="13" t="s">
        <v>86</v>
      </c>
      <c r="AW716" s="13" t="s">
        <v>37</v>
      </c>
      <c r="AX716" s="13" t="s">
        <v>78</v>
      </c>
      <c r="AY716" s="199" t="s">
        <v>193</v>
      </c>
    </row>
    <row r="717" spans="1:65" s="14" customFormat="1" ht="11.25">
      <c r="B717" s="200"/>
      <c r="C717" s="201"/>
      <c r="D717" s="191" t="s">
        <v>202</v>
      </c>
      <c r="E717" s="202" t="s">
        <v>19</v>
      </c>
      <c r="F717" s="203" t="s">
        <v>549</v>
      </c>
      <c r="G717" s="201"/>
      <c r="H717" s="204">
        <v>20</v>
      </c>
      <c r="I717" s="205"/>
      <c r="J717" s="201"/>
      <c r="K717" s="201"/>
      <c r="L717" s="206"/>
      <c r="M717" s="207"/>
      <c r="N717" s="208"/>
      <c r="O717" s="208"/>
      <c r="P717" s="208"/>
      <c r="Q717" s="208"/>
      <c r="R717" s="208"/>
      <c r="S717" s="208"/>
      <c r="T717" s="209"/>
      <c r="AT717" s="210" t="s">
        <v>202</v>
      </c>
      <c r="AU717" s="210" t="s">
        <v>88</v>
      </c>
      <c r="AV717" s="14" t="s">
        <v>88</v>
      </c>
      <c r="AW717" s="14" t="s">
        <v>37</v>
      </c>
      <c r="AX717" s="14" t="s">
        <v>78</v>
      </c>
      <c r="AY717" s="210" t="s">
        <v>193</v>
      </c>
    </row>
    <row r="718" spans="1:65" s="15" customFormat="1" ht="11.25">
      <c r="B718" s="211"/>
      <c r="C718" s="212"/>
      <c r="D718" s="191" t="s">
        <v>202</v>
      </c>
      <c r="E718" s="213" t="s">
        <v>19</v>
      </c>
      <c r="F718" s="214" t="s">
        <v>207</v>
      </c>
      <c r="G718" s="212"/>
      <c r="H718" s="215">
        <v>20</v>
      </c>
      <c r="I718" s="216"/>
      <c r="J718" s="212"/>
      <c r="K718" s="212"/>
      <c r="L718" s="217"/>
      <c r="M718" s="218"/>
      <c r="N718" s="219"/>
      <c r="O718" s="219"/>
      <c r="P718" s="219"/>
      <c r="Q718" s="219"/>
      <c r="R718" s="219"/>
      <c r="S718" s="219"/>
      <c r="T718" s="220"/>
      <c r="AT718" s="221" t="s">
        <v>202</v>
      </c>
      <c r="AU718" s="221" t="s">
        <v>88</v>
      </c>
      <c r="AV718" s="15" t="s">
        <v>200</v>
      </c>
      <c r="AW718" s="15" t="s">
        <v>37</v>
      </c>
      <c r="AX718" s="15" t="s">
        <v>86</v>
      </c>
      <c r="AY718" s="221" t="s">
        <v>193</v>
      </c>
    </row>
    <row r="719" spans="1:65" s="2" customFormat="1" ht="33" customHeight="1">
      <c r="A719" s="36"/>
      <c r="B719" s="37"/>
      <c r="C719" s="176" t="s">
        <v>796</v>
      </c>
      <c r="D719" s="176" t="s">
        <v>196</v>
      </c>
      <c r="E719" s="177" t="s">
        <v>797</v>
      </c>
      <c r="F719" s="178" t="s">
        <v>798</v>
      </c>
      <c r="G719" s="179" t="s">
        <v>442</v>
      </c>
      <c r="H719" s="180">
        <v>27</v>
      </c>
      <c r="I719" s="181"/>
      <c r="J719" s="182">
        <f>ROUND(I719*H719,2)</f>
        <v>0</v>
      </c>
      <c r="K719" s="178" t="s">
        <v>212</v>
      </c>
      <c r="L719" s="41"/>
      <c r="M719" s="183" t="s">
        <v>19</v>
      </c>
      <c r="N719" s="184" t="s">
        <v>49</v>
      </c>
      <c r="O719" s="66"/>
      <c r="P719" s="185">
        <f>O719*H719</f>
        <v>0</v>
      </c>
      <c r="Q719" s="185">
        <v>2.9999999999999997E-4</v>
      </c>
      <c r="R719" s="185">
        <f>Q719*H719</f>
        <v>8.0999999999999996E-3</v>
      </c>
      <c r="S719" s="185">
        <v>0</v>
      </c>
      <c r="T719" s="186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87" t="s">
        <v>295</v>
      </c>
      <c r="AT719" s="187" t="s">
        <v>196</v>
      </c>
      <c r="AU719" s="187" t="s">
        <v>88</v>
      </c>
      <c r="AY719" s="19" t="s">
        <v>193</v>
      </c>
      <c r="BE719" s="188">
        <f>IF(N719="základní",J719,0)</f>
        <v>0</v>
      </c>
      <c r="BF719" s="188">
        <f>IF(N719="snížená",J719,0)</f>
        <v>0</v>
      </c>
      <c r="BG719" s="188">
        <f>IF(N719="zákl. přenesená",J719,0)</f>
        <v>0</v>
      </c>
      <c r="BH719" s="188">
        <f>IF(N719="sníž. přenesená",J719,0)</f>
        <v>0</v>
      </c>
      <c r="BI719" s="188">
        <f>IF(N719="nulová",J719,0)</f>
        <v>0</v>
      </c>
      <c r="BJ719" s="19" t="s">
        <v>86</v>
      </c>
      <c r="BK719" s="188">
        <f>ROUND(I719*H719,2)</f>
        <v>0</v>
      </c>
      <c r="BL719" s="19" t="s">
        <v>295</v>
      </c>
      <c r="BM719" s="187" t="s">
        <v>799</v>
      </c>
    </row>
    <row r="720" spans="1:65" s="2" customFormat="1" ht="11.25">
      <c r="A720" s="36"/>
      <c r="B720" s="37"/>
      <c r="C720" s="38"/>
      <c r="D720" s="222" t="s">
        <v>214</v>
      </c>
      <c r="E720" s="38"/>
      <c r="F720" s="223" t="s">
        <v>800</v>
      </c>
      <c r="G720" s="38"/>
      <c r="H720" s="38"/>
      <c r="I720" s="224"/>
      <c r="J720" s="38"/>
      <c r="K720" s="38"/>
      <c r="L720" s="41"/>
      <c r="M720" s="225"/>
      <c r="N720" s="226"/>
      <c r="O720" s="66"/>
      <c r="P720" s="66"/>
      <c r="Q720" s="66"/>
      <c r="R720" s="66"/>
      <c r="S720" s="66"/>
      <c r="T720" s="67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T720" s="19" t="s">
        <v>214</v>
      </c>
      <c r="AU720" s="19" t="s">
        <v>88</v>
      </c>
    </row>
    <row r="721" spans="1:65" s="13" customFormat="1" ht="11.25">
      <c r="B721" s="189"/>
      <c r="C721" s="190"/>
      <c r="D721" s="191" t="s">
        <v>202</v>
      </c>
      <c r="E721" s="192" t="s">
        <v>19</v>
      </c>
      <c r="F721" s="193" t="s">
        <v>203</v>
      </c>
      <c r="G721" s="190"/>
      <c r="H721" s="192" t="s">
        <v>19</v>
      </c>
      <c r="I721" s="194"/>
      <c r="J721" s="190"/>
      <c r="K721" s="190"/>
      <c r="L721" s="195"/>
      <c r="M721" s="196"/>
      <c r="N721" s="197"/>
      <c r="O721" s="197"/>
      <c r="P721" s="197"/>
      <c r="Q721" s="197"/>
      <c r="R721" s="197"/>
      <c r="S721" s="197"/>
      <c r="T721" s="198"/>
      <c r="AT721" s="199" t="s">
        <v>202</v>
      </c>
      <c r="AU721" s="199" t="s">
        <v>88</v>
      </c>
      <c r="AV721" s="13" t="s">
        <v>86</v>
      </c>
      <c r="AW721" s="13" t="s">
        <v>37</v>
      </c>
      <c r="AX721" s="13" t="s">
        <v>78</v>
      </c>
      <c r="AY721" s="199" t="s">
        <v>193</v>
      </c>
    </row>
    <row r="722" spans="1:65" s="13" customFormat="1" ht="11.25">
      <c r="B722" s="189"/>
      <c r="C722" s="190"/>
      <c r="D722" s="191" t="s">
        <v>202</v>
      </c>
      <c r="E722" s="192" t="s">
        <v>19</v>
      </c>
      <c r="F722" s="193" t="s">
        <v>801</v>
      </c>
      <c r="G722" s="190"/>
      <c r="H722" s="192" t="s">
        <v>19</v>
      </c>
      <c r="I722" s="194"/>
      <c r="J722" s="190"/>
      <c r="K722" s="190"/>
      <c r="L722" s="195"/>
      <c r="M722" s="196"/>
      <c r="N722" s="197"/>
      <c r="O722" s="197"/>
      <c r="P722" s="197"/>
      <c r="Q722" s="197"/>
      <c r="R722" s="197"/>
      <c r="S722" s="197"/>
      <c r="T722" s="198"/>
      <c r="AT722" s="199" t="s">
        <v>202</v>
      </c>
      <c r="AU722" s="199" t="s">
        <v>88</v>
      </c>
      <c r="AV722" s="13" t="s">
        <v>86</v>
      </c>
      <c r="AW722" s="13" t="s">
        <v>37</v>
      </c>
      <c r="AX722" s="13" t="s">
        <v>78</v>
      </c>
      <c r="AY722" s="199" t="s">
        <v>193</v>
      </c>
    </row>
    <row r="723" spans="1:65" s="13" customFormat="1" ht="11.25">
      <c r="B723" s="189"/>
      <c r="C723" s="190"/>
      <c r="D723" s="191" t="s">
        <v>202</v>
      </c>
      <c r="E723" s="192" t="s">
        <v>19</v>
      </c>
      <c r="F723" s="193" t="s">
        <v>802</v>
      </c>
      <c r="G723" s="190"/>
      <c r="H723" s="192" t="s">
        <v>19</v>
      </c>
      <c r="I723" s="194"/>
      <c r="J723" s="190"/>
      <c r="K723" s="190"/>
      <c r="L723" s="195"/>
      <c r="M723" s="196"/>
      <c r="N723" s="197"/>
      <c r="O723" s="197"/>
      <c r="P723" s="197"/>
      <c r="Q723" s="197"/>
      <c r="R723" s="197"/>
      <c r="S723" s="197"/>
      <c r="T723" s="198"/>
      <c r="AT723" s="199" t="s">
        <v>202</v>
      </c>
      <c r="AU723" s="199" t="s">
        <v>88</v>
      </c>
      <c r="AV723" s="13" t="s">
        <v>86</v>
      </c>
      <c r="AW723" s="13" t="s">
        <v>37</v>
      </c>
      <c r="AX723" s="13" t="s">
        <v>78</v>
      </c>
      <c r="AY723" s="199" t="s">
        <v>193</v>
      </c>
    </row>
    <row r="724" spans="1:65" s="13" customFormat="1" ht="11.25">
      <c r="B724" s="189"/>
      <c r="C724" s="190"/>
      <c r="D724" s="191" t="s">
        <v>202</v>
      </c>
      <c r="E724" s="192" t="s">
        <v>19</v>
      </c>
      <c r="F724" s="193" t="s">
        <v>803</v>
      </c>
      <c r="G724" s="190"/>
      <c r="H724" s="192" t="s">
        <v>19</v>
      </c>
      <c r="I724" s="194"/>
      <c r="J724" s="190"/>
      <c r="K724" s="190"/>
      <c r="L724" s="195"/>
      <c r="M724" s="196"/>
      <c r="N724" s="197"/>
      <c r="O724" s="197"/>
      <c r="P724" s="197"/>
      <c r="Q724" s="197"/>
      <c r="R724" s="197"/>
      <c r="S724" s="197"/>
      <c r="T724" s="198"/>
      <c r="AT724" s="199" t="s">
        <v>202</v>
      </c>
      <c r="AU724" s="199" t="s">
        <v>88</v>
      </c>
      <c r="AV724" s="13" t="s">
        <v>86</v>
      </c>
      <c r="AW724" s="13" t="s">
        <v>37</v>
      </c>
      <c r="AX724" s="13" t="s">
        <v>78</v>
      </c>
      <c r="AY724" s="199" t="s">
        <v>193</v>
      </c>
    </row>
    <row r="725" spans="1:65" s="14" customFormat="1" ht="11.25">
      <c r="B725" s="200"/>
      <c r="C725" s="201"/>
      <c r="D725" s="191" t="s">
        <v>202</v>
      </c>
      <c r="E725" s="202" t="s">
        <v>19</v>
      </c>
      <c r="F725" s="203" t="s">
        <v>804</v>
      </c>
      <c r="G725" s="201"/>
      <c r="H725" s="204">
        <v>27</v>
      </c>
      <c r="I725" s="205"/>
      <c r="J725" s="201"/>
      <c r="K725" s="201"/>
      <c r="L725" s="206"/>
      <c r="M725" s="207"/>
      <c r="N725" s="208"/>
      <c r="O725" s="208"/>
      <c r="P725" s="208"/>
      <c r="Q725" s="208"/>
      <c r="R725" s="208"/>
      <c r="S725" s="208"/>
      <c r="T725" s="209"/>
      <c r="AT725" s="210" t="s">
        <v>202</v>
      </c>
      <c r="AU725" s="210" t="s">
        <v>88</v>
      </c>
      <c r="AV725" s="14" t="s">
        <v>88</v>
      </c>
      <c r="AW725" s="14" t="s">
        <v>37</v>
      </c>
      <c r="AX725" s="14" t="s">
        <v>78</v>
      </c>
      <c r="AY725" s="210" t="s">
        <v>193</v>
      </c>
    </row>
    <row r="726" spans="1:65" s="15" customFormat="1" ht="11.25">
      <c r="B726" s="211"/>
      <c r="C726" s="212"/>
      <c r="D726" s="191" t="s">
        <v>202</v>
      </c>
      <c r="E726" s="213" t="s">
        <v>19</v>
      </c>
      <c r="F726" s="214" t="s">
        <v>207</v>
      </c>
      <c r="G726" s="212"/>
      <c r="H726" s="215">
        <v>27</v>
      </c>
      <c r="I726" s="216"/>
      <c r="J726" s="212"/>
      <c r="K726" s="212"/>
      <c r="L726" s="217"/>
      <c r="M726" s="218"/>
      <c r="N726" s="219"/>
      <c r="O726" s="219"/>
      <c r="P726" s="219"/>
      <c r="Q726" s="219"/>
      <c r="R726" s="219"/>
      <c r="S726" s="219"/>
      <c r="T726" s="220"/>
      <c r="AT726" s="221" t="s">
        <v>202</v>
      </c>
      <c r="AU726" s="221" t="s">
        <v>88</v>
      </c>
      <c r="AV726" s="15" t="s">
        <v>200</v>
      </c>
      <c r="AW726" s="15" t="s">
        <v>37</v>
      </c>
      <c r="AX726" s="15" t="s">
        <v>86</v>
      </c>
      <c r="AY726" s="221" t="s">
        <v>193</v>
      </c>
    </row>
    <row r="727" spans="1:65" s="2" customFormat="1" ht="37.9" customHeight="1">
      <c r="A727" s="36"/>
      <c r="B727" s="37"/>
      <c r="C727" s="176" t="s">
        <v>805</v>
      </c>
      <c r="D727" s="176" t="s">
        <v>196</v>
      </c>
      <c r="E727" s="177" t="s">
        <v>806</v>
      </c>
      <c r="F727" s="178" t="s">
        <v>807</v>
      </c>
      <c r="G727" s="179" t="s">
        <v>442</v>
      </c>
      <c r="H727" s="180">
        <v>5</v>
      </c>
      <c r="I727" s="181"/>
      <c r="J727" s="182">
        <f>ROUND(I727*H727,2)</f>
        <v>0</v>
      </c>
      <c r="K727" s="178" t="s">
        <v>212</v>
      </c>
      <c r="L727" s="41"/>
      <c r="M727" s="183" t="s">
        <v>19</v>
      </c>
      <c r="N727" s="184" t="s">
        <v>49</v>
      </c>
      <c r="O727" s="66"/>
      <c r="P727" s="185">
        <f>O727*H727</f>
        <v>0</v>
      </c>
      <c r="Q727" s="185">
        <v>2.9999999999999997E-4</v>
      </c>
      <c r="R727" s="185">
        <f>Q727*H727</f>
        <v>1.4999999999999998E-3</v>
      </c>
      <c r="S727" s="185">
        <v>0</v>
      </c>
      <c r="T727" s="186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87" t="s">
        <v>295</v>
      </c>
      <c r="AT727" s="187" t="s">
        <v>196</v>
      </c>
      <c r="AU727" s="187" t="s">
        <v>88</v>
      </c>
      <c r="AY727" s="19" t="s">
        <v>193</v>
      </c>
      <c r="BE727" s="188">
        <f>IF(N727="základní",J727,0)</f>
        <v>0</v>
      </c>
      <c r="BF727" s="188">
        <f>IF(N727="snížená",J727,0)</f>
        <v>0</v>
      </c>
      <c r="BG727" s="188">
        <f>IF(N727="zákl. přenesená",J727,0)</f>
        <v>0</v>
      </c>
      <c r="BH727" s="188">
        <f>IF(N727="sníž. přenesená",J727,0)</f>
        <v>0</v>
      </c>
      <c r="BI727" s="188">
        <f>IF(N727="nulová",J727,0)</f>
        <v>0</v>
      </c>
      <c r="BJ727" s="19" t="s">
        <v>86</v>
      </c>
      <c r="BK727" s="188">
        <f>ROUND(I727*H727,2)</f>
        <v>0</v>
      </c>
      <c r="BL727" s="19" t="s">
        <v>295</v>
      </c>
      <c r="BM727" s="187" t="s">
        <v>808</v>
      </c>
    </row>
    <row r="728" spans="1:65" s="2" customFormat="1" ht="11.25">
      <c r="A728" s="36"/>
      <c r="B728" s="37"/>
      <c r="C728" s="38"/>
      <c r="D728" s="222" t="s">
        <v>214</v>
      </c>
      <c r="E728" s="38"/>
      <c r="F728" s="223" t="s">
        <v>809</v>
      </c>
      <c r="G728" s="38"/>
      <c r="H728" s="38"/>
      <c r="I728" s="224"/>
      <c r="J728" s="38"/>
      <c r="K728" s="38"/>
      <c r="L728" s="41"/>
      <c r="M728" s="225"/>
      <c r="N728" s="226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214</v>
      </c>
      <c r="AU728" s="19" t="s">
        <v>88</v>
      </c>
    </row>
    <row r="729" spans="1:65" s="13" customFormat="1" ht="11.25">
      <c r="B729" s="189"/>
      <c r="C729" s="190"/>
      <c r="D729" s="191" t="s">
        <v>202</v>
      </c>
      <c r="E729" s="192" t="s">
        <v>19</v>
      </c>
      <c r="F729" s="193" t="s">
        <v>203</v>
      </c>
      <c r="G729" s="190"/>
      <c r="H729" s="192" t="s">
        <v>19</v>
      </c>
      <c r="I729" s="194"/>
      <c r="J729" s="190"/>
      <c r="K729" s="190"/>
      <c r="L729" s="195"/>
      <c r="M729" s="196"/>
      <c r="N729" s="197"/>
      <c r="O729" s="197"/>
      <c r="P729" s="197"/>
      <c r="Q729" s="197"/>
      <c r="R729" s="197"/>
      <c r="S729" s="197"/>
      <c r="T729" s="198"/>
      <c r="AT729" s="199" t="s">
        <v>202</v>
      </c>
      <c r="AU729" s="199" t="s">
        <v>88</v>
      </c>
      <c r="AV729" s="13" t="s">
        <v>86</v>
      </c>
      <c r="AW729" s="13" t="s">
        <v>37</v>
      </c>
      <c r="AX729" s="13" t="s">
        <v>78</v>
      </c>
      <c r="AY729" s="199" t="s">
        <v>193</v>
      </c>
    </row>
    <row r="730" spans="1:65" s="13" customFormat="1" ht="11.25">
      <c r="B730" s="189"/>
      <c r="C730" s="190"/>
      <c r="D730" s="191" t="s">
        <v>202</v>
      </c>
      <c r="E730" s="192" t="s">
        <v>19</v>
      </c>
      <c r="F730" s="193" t="s">
        <v>801</v>
      </c>
      <c r="G730" s="190"/>
      <c r="H730" s="192" t="s">
        <v>19</v>
      </c>
      <c r="I730" s="194"/>
      <c r="J730" s="190"/>
      <c r="K730" s="190"/>
      <c r="L730" s="195"/>
      <c r="M730" s="196"/>
      <c r="N730" s="197"/>
      <c r="O730" s="197"/>
      <c r="P730" s="197"/>
      <c r="Q730" s="197"/>
      <c r="R730" s="197"/>
      <c r="S730" s="197"/>
      <c r="T730" s="198"/>
      <c r="AT730" s="199" t="s">
        <v>202</v>
      </c>
      <c r="AU730" s="199" t="s">
        <v>88</v>
      </c>
      <c r="AV730" s="13" t="s">
        <v>86</v>
      </c>
      <c r="AW730" s="13" t="s">
        <v>37</v>
      </c>
      <c r="AX730" s="13" t="s">
        <v>78</v>
      </c>
      <c r="AY730" s="199" t="s">
        <v>193</v>
      </c>
    </row>
    <row r="731" spans="1:65" s="13" customFormat="1" ht="11.25">
      <c r="B731" s="189"/>
      <c r="C731" s="190"/>
      <c r="D731" s="191" t="s">
        <v>202</v>
      </c>
      <c r="E731" s="192" t="s">
        <v>19</v>
      </c>
      <c r="F731" s="193" t="s">
        <v>802</v>
      </c>
      <c r="G731" s="190"/>
      <c r="H731" s="192" t="s">
        <v>19</v>
      </c>
      <c r="I731" s="194"/>
      <c r="J731" s="190"/>
      <c r="K731" s="190"/>
      <c r="L731" s="195"/>
      <c r="M731" s="196"/>
      <c r="N731" s="197"/>
      <c r="O731" s="197"/>
      <c r="P731" s="197"/>
      <c r="Q731" s="197"/>
      <c r="R731" s="197"/>
      <c r="S731" s="197"/>
      <c r="T731" s="198"/>
      <c r="AT731" s="199" t="s">
        <v>202</v>
      </c>
      <c r="AU731" s="199" t="s">
        <v>88</v>
      </c>
      <c r="AV731" s="13" t="s">
        <v>86</v>
      </c>
      <c r="AW731" s="13" t="s">
        <v>37</v>
      </c>
      <c r="AX731" s="13" t="s">
        <v>78</v>
      </c>
      <c r="AY731" s="199" t="s">
        <v>193</v>
      </c>
    </row>
    <row r="732" spans="1:65" s="13" customFormat="1" ht="11.25">
      <c r="B732" s="189"/>
      <c r="C732" s="190"/>
      <c r="D732" s="191" t="s">
        <v>202</v>
      </c>
      <c r="E732" s="192" t="s">
        <v>19</v>
      </c>
      <c r="F732" s="193" t="s">
        <v>803</v>
      </c>
      <c r="G732" s="190"/>
      <c r="H732" s="192" t="s">
        <v>19</v>
      </c>
      <c r="I732" s="194"/>
      <c r="J732" s="190"/>
      <c r="K732" s="190"/>
      <c r="L732" s="195"/>
      <c r="M732" s="196"/>
      <c r="N732" s="197"/>
      <c r="O732" s="197"/>
      <c r="P732" s="197"/>
      <c r="Q732" s="197"/>
      <c r="R732" s="197"/>
      <c r="S732" s="197"/>
      <c r="T732" s="198"/>
      <c r="AT732" s="199" t="s">
        <v>202</v>
      </c>
      <c r="AU732" s="199" t="s">
        <v>88</v>
      </c>
      <c r="AV732" s="13" t="s">
        <v>86</v>
      </c>
      <c r="AW732" s="13" t="s">
        <v>37</v>
      </c>
      <c r="AX732" s="13" t="s">
        <v>78</v>
      </c>
      <c r="AY732" s="199" t="s">
        <v>193</v>
      </c>
    </row>
    <row r="733" spans="1:65" s="14" customFormat="1" ht="11.25">
      <c r="B733" s="200"/>
      <c r="C733" s="201"/>
      <c r="D733" s="191" t="s">
        <v>202</v>
      </c>
      <c r="E733" s="202" t="s">
        <v>19</v>
      </c>
      <c r="F733" s="203" t="s">
        <v>231</v>
      </c>
      <c r="G733" s="201"/>
      <c r="H733" s="204">
        <v>5</v>
      </c>
      <c r="I733" s="205"/>
      <c r="J733" s="201"/>
      <c r="K733" s="201"/>
      <c r="L733" s="206"/>
      <c r="M733" s="207"/>
      <c r="N733" s="208"/>
      <c r="O733" s="208"/>
      <c r="P733" s="208"/>
      <c r="Q733" s="208"/>
      <c r="R733" s="208"/>
      <c r="S733" s="208"/>
      <c r="T733" s="209"/>
      <c r="AT733" s="210" t="s">
        <v>202</v>
      </c>
      <c r="AU733" s="210" t="s">
        <v>88</v>
      </c>
      <c r="AV733" s="14" t="s">
        <v>88</v>
      </c>
      <c r="AW733" s="14" t="s">
        <v>37</v>
      </c>
      <c r="AX733" s="14" t="s">
        <v>78</v>
      </c>
      <c r="AY733" s="210" t="s">
        <v>193</v>
      </c>
    </row>
    <row r="734" spans="1:65" s="15" customFormat="1" ht="11.25">
      <c r="B734" s="211"/>
      <c r="C734" s="212"/>
      <c r="D734" s="191" t="s">
        <v>202</v>
      </c>
      <c r="E734" s="213" t="s">
        <v>19</v>
      </c>
      <c r="F734" s="214" t="s">
        <v>207</v>
      </c>
      <c r="G734" s="212"/>
      <c r="H734" s="215">
        <v>5</v>
      </c>
      <c r="I734" s="216"/>
      <c r="J734" s="212"/>
      <c r="K734" s="212"/>
      <c r="L734" s="217"/>
      <c r="M734" s="218"/>
      <c r="N734" s="219"/>
      <c r="O734" s="219"/>
      <c r="P734" s="219"/>
      <c r="Q734" s="219"/>
      <c r="R734" s="219"/>
      <c r="S734" s="219"/>
      <c r="T734" s="220"/>
      <c r="AT734" s="221" t="s">
        <v>202</v>
      </c>
      <c r="AU734" s="221" t="s">
        <v>88</v>
      </c>
      <c r="AV734" s="15" t="s">
        <v>200</v>
      </c>
      <c r="AW734" s="15" t="s">
        <v>37</v>
      </c>
      <c r="AX734" s="15" t="s">
        <v>86</v>
      </c>
      <c r="AY734" s="221" t="s">
        <v>193</v>
      </c>
    </row>
    <row r="735" spans="1:65" s="2" customFormat="1" ht="37.9" customHeight="1">
      <c r="A735" s="36"/>
      <c r="B735" s="37"/>
      <c r="C735" s="176" t="s">
        <v>810</v>
      </c>
      <c r="D735" s="176" t="s">
        <v>196</v>
      </c>
      <c r="E735" s="177" t="s">
        <v>811</v>
      </c>
      <c r="F735" s="178" t="s">
        <v>812</v>
      </c>
      <c r="G735" s="179" t="s">
        <v>425</v>
      </c>
      <c r="H735" s="180">
        <v>1.8</v>
      </c>
      <c r="I735" s="181"/>
      <c r="J735" s="182">
        <f>ROUND(I735*H735,2)</f>
        <v>0</v>
      </c>
      <c r="K735" s="178" t="s">
        <v>212</v>
      </c>
      <c r="L735" s="41"/>
      <c r="M735" s="183" t="s">
        <v>19</v>
      </c>
      <c r="N735" s="184" t="s">
        <v>49</v>
      </c>
      <c r="O735" s="66"/>
      <c r="P735" s="185">
        <f>O735*H735</f>
        <v>0</v>
      </c>
      <c r="Q735" s="185">
        <v>0</v>
      </c>
      <c r="R735" s="185">
        <f>Q735*H735</f>
        <v>0</v>
      </c>
      <c r="S735" s="185">
        <v>6.6E-3</v>
      </c>
      <c r="T735" s="186">
        <f>S735*H735</f>
        <v>1.188E-2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87" t="s">
        <v>295</v>
      </c>
      <c r="AT735" s="187" t="s">
        <v>196</v>
      </c>
      <c r="AU735" s="187" t="s">
        <v>88</v>
      </c>
      <c r="AY735" s="19" t="s">
        <v>193</v>
      </c>
      <c r="BE735" s="188">
        <f>IF(N735="základní",J735,0)</f>
        <v>0</v>
      </c>
      <c r="BF735" s="188">
        <f>IF(N735="snížená",J735,0)</f>
        <v>0</v>
      </c>
      <c r="BG735" s="188">
        <f>IF(N735="zákl. přenesená",J735,0)</f>
        <v>0</v>
      </c>
      <c r="BH735" s="188">
        <f>IF(N735="sníž. přenesená",J735,0)</f>
        <v>0</v>
      </c>
      <c r="BI735" s="188">
        <f>IF(N735="nulová",J735,0)</f>
        <v>0</v>
      </c>
      <c r="BJ735" s="19" t="s">
        <v>86</v>
      </c>
      <c r="BK735" s="188">
        <f>ROUND(I735*H735,2)</f>
        <v>0</v>
      </c>
      <c r="BL735" s="19" t="s">
        <v>295</v>
      </c>
      <c r="BM735" s="187" t="s">
        <v>813</v>
      </c>
    </row>
    <row r="736" spans="1:65" s="2" customFormat="1" ht="11.25">
      <c r="A736" s="36"/>
      <c r="B736" s="37"/>
      <c r="C736" s="38"/>
      <c r="D736" s="222" t="s">
        <v>214</v>
      </c>
      <c r="E736" s="38"/>
      <c r="F736" s="223" t="s">
        <v>814</v>
      </c>
      <c r="G736" s="38"/>
      <c r="H736" s="38"/>
      <c r="I736" s="224"/>
      <c r="J736" s="38"/>
      <c r="K736" s="38"/>
      <c r="L736" s="41"/>
      <c r="M736" s="225"/>
      <c r="N736" s="226"/>
      <c r="O736" s="66"/>
      <c r="P736" s="66"/>
      <c r="Q736" s="66"/>
      <c r="R736" s="66"/>
      <c r="S736" s="66"/>
      <c r="T736" s="67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9" t="s">
        <v>214</v>
      </c>
      <c r="AU736" s="19" t="s">
        <v>88</v>
      </c>
    </row>
    <row r="737" spans="1:65" s="13" customFormat="1" ht="11.25">
      <c r="B737" s="189"/>
      <c r="C737" s="190"/>
      <c r="D737" s="191" t="s">
        <v>202</v>
      </c>
      <c r="E737" s="192" t="s">
        <v>19</v>
      </c>
      <c r="F737" s="193" t="s">
        <v>203</v>
      </c>
      <c r="G737" s="190"/>
      <c r="H737" s="192" t="s">
        <v>19</v>
      </c>
      <c r="I737" s="194"/>
      <c r="J737" s="190"/>
      <c r="K737" s="190"/>
      <c r="L737" s="195"/>
      <c r="M737" s="196"/>
      <c r="N737" s="197"/>
      <c r="O737" s="197"/>
      <c r="P737" s="197"/>
      <c r="Q737" s="197"/>
      <c r="R737" s="197"/>
      <c r="S737" s="197"/>
      <c r="T737" s="198"/>
      <c r="AT737" s="199" t="s">
        <v>202</v>
      </c>
      <c r="AU737" s="199" t="s">
        <v>88</v>
      </c>
      <c r="AV737" s="13" t="s">
        <v>86</v>
      </c>
      <c r="AW737" s="13" t="s">
        <v>37</v>
      </c>
      <c r="AX737" s="13" t="s">
        <v>78</v>
      </c>
      <c r="AY737" s="199" t="s">
        <v>193</v>
      </c>
    </row>
    <row r="738" spans="1:65" s="13" customFormat="1" ht="11.25">
      <c r="B738" s="189"/>
      <c r="C738" s="190"/>
      <c r="D738" s="191" t="s">
        <v>202</v>
      </c>
      <c r="E738" s="192" t="s">
        <v>19</v>
      </c>
      <c r="F738" s="193" t="s">
        <v>337</v>
      </c>
      <c r="G738" s="190"/>
      <c r="H738" s="192" t="s">
        <v>19</v>
      </c>
      <c r="I738" s="194"/>
      <c r="J738" s="190"/>
      <c r="K738" s="190"/>
      <c r="L738" s="195"/>
      <c r="M738" s="196"/>
      <c r="N738" s="197"/>
      <c r="O738" s="197"/>
      <c r="P738" s="197"/>
      <c r="Q738" s="197"/>
      <c r="R738" s="197"/>
      <c r="S738" s="197"/>
      <c r="T738" s="198"/>
      <c r="AT738" s="199" t="s">
        <v>202</v>
      </c>
      <c r="AU738" s="199" t="s">
        <v>88</v>
      </c>
      <c r="AV738" s="13" t="s">
        <v>86</v>
      </c>
      <c r="AW738" s="13" t="s">
        <v>37</v>
      </c>
      <c r="AX738" s="13" t="s">
        <v>78</v>
      </c>
      <c r="AY738" s="199" t="s">
        <v>193</v>
      </c>
    </row>
    <row r="739" spans="1:65" s="13" customFormat="1" ht="11.25">
      <c r="B739" s="189"/>
      <c r="C739" s="190"/>
      <c r="D739" s="191" t="s">
        <v>202</v>
      </c>
      <c r="E739" s="192" t="s">
        <v>19</v>
      </c>
      <c r="F739" s="193" t="s">
        <v>338</v>
      </c>
      <c r="G739" s="190"/>
      <c r="H739" s="192" t="s">
        <v>19</v>
      </c>
      <c r="I739" s="194"/>
      <c r="J739" s="190"/>
      <c r="K739" s="190"/>
      <c r="L739" s="195"/>
      <c r="M739" s="196"/>
      <c r="N739" s="197"/>
      <c r="O739" s="197"/>
      <c r="P739" s="197"/>
      <c r="Q739" s="197"/>
      <c r="R739" s="197"/>
      <c r="S739" s="197"/>
      <c r="T739" s="198"/>
      <c r="AT739" s="199" t="s">
        <v>202</v>
      </c>
      <c r="AU739" s="199" t="s">
        <v>88</v>
      </c>
      <c r="AV739" s="13" t="s">
        <v>86</v>
      </c>
      <c r="AW739" s="13" t="s">
        <v>37</v>
      </c>
      <c r="AX739" s="13" t="s">
        <v>78</v>
      </c>
      <c r="AY739" s="199" t="s">
        <v>193</v>
      </c>
    </row>
    <row r="740" spans="1:65" s="14" customFormat="1" ht="11.25">
      <c r="B740" s="200"/>
      <c r="C740" s="201"/>
      <c r="D740" s="191" t="s">
        <v>202</v>
      </c>
      <c r="E740" s="202" t="s">
        <v>19</v>
      </c>
      <c r="F740" s="203" t="s">
        <v>815</v>
      </c>
      <c r="G740" s="201"/>
      <c r="H740" s="204">
        <v>1.8</v>
      </c>
      <c r="I740" s="205"/>
      <c r="J740" s="201"/>
      <c r="K740" s="201"/>
      <c r="L740" s="206"/>
      <c r="M740" s="207"/>
      <c r="N740" s="208"/>
      <c r="O740" s="208"/>
      <c r="P740" s="208"/>
      <c r="Q740" s="208"/>
      <c r="R740" s="208"/>
      <c r="S740" s="208"/>
      <c r="T740" s="209"/>
      <c r="AT740" s="210" t="s">
        <v>202</v>
      </c>
      <c r="AU740" s="210" t="s">
        <v>88</v>
      </c>
      <c r="AV740" s="14" t="s">
        <v>88</v>
      </c>
      <c r="AW740" s="14" t="s">
        <v>37</v>
      </c>
      <c r="AX740" s="14" t="s">
        <v>78</v>
      </c>
      <c r="AY740" s="210" t="s">
        <v>193</v>
      </c>
    </row>
    <row r="741" spans="1:65" s="15" customFormat="1" ht="11.25">
      <c r="B741" s="211"/>
      <c r="C741" s="212"/>
      <c r="D741" s="191" t="s">
        <v>202</v>
      </c>
      <c r="E741" s="213" t="s">
        <v>19</v>
      </c>
      <c r="F741" s="214" t="s">
        <v>207</v>
      </c>
      <c r="G741" s="212"/>
      <c r="H741" s="215">
        <v>1.8</v>
      </c>
      <c r="I741" s="216"/>
      <c r="J741" s="212"/>
      <c r="K741" s="212"/>
      <c r="L741" s="217"/>
      <c r="M741" s="218"/>
      <c r="N741" s="219"/>
      <c r="O741" s="219"/>
      <c r="P741" s="219"/>
      <c r="Q741" s="219"/>
      <c r="R741" s="219"/>
      <c r="S741" s="219"/>
      <c r="T741" s="220"/>
      <c r="AT741" s="221" t="s">
        <v>202</v>
      </c>
      <c r="AU741" s="221" t="s">
        <v>88</v>
      </c>
      <c r="AV741" s="15" t="s">
        <v>200</v>
      </c>
      <c r="AW741" s="15" t="s">
        <v>37</v>
      </c>
      <c r="AX741" s="15" t="s">
        <v>86</v>
      </c>
      <c r="AY741" s="221" t="s">
        <v>193</v>
      </c>
    </row>
    <row r="742" spans="1:65" s="2" customFormat="1" ht="44.25" customHeight="1">
      <c r="A742" s="36"/>
      <c r="B742" s="37"/>
      <c r="C742" s="176" t="s">
        <v>816</v>
      </c>
      <c r="D742" s="176" t="s">
        <v>196</v>
      </c>
      <c r="E742" s="177" t="s">
        <v>817</v>
      </c>
      <c r="F742" s="178" t="s">
        <v>818</v>
      </c>
      <c r="G742" s="179" t="s">
        <v>425</v>
      </c>
      <c r="H742" s="180">
        <v>4</v>
      </c>
      <c r="I742" s="181"/>
      <c r="J742" s="182">
        <f>ROUND(I742*H742,2)</f>
        <v>0</v>
      </c>
      <c r="K742" s="178" t="s">
        <v>212</v>
      </c>
      <c r="L742" s="41"/>
      <c r="M742" s="183" t="s">
        <v>19</v>
      </c>
      <c r="N742" s="184" t="s">
        <v>49</v>
      </c>
      <c r="O742" s="66"/>
      <c r="P742" s="185">
        <f>O742*H742</f>
        <v>0</v>
      </c>
      <c r="Q742" s="185">
        <v>0</v>
      </c>
      <c r="R742" s="185">
        <f>Q742*H742</f>
        <v>0</v>
      </c>
      <c r="S742" s="185">
        <v>6.6E-3</v>
      </c>
      <c r="T742" s="186">
        <f>S742*H742</f>
        <v>2.64E-2</v>
      </c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R742" s="187" t="s">
        <v>295</v>
      </c>
      <c r="AT742" s="187" t="s">
        <v>196</v>
      </c>
      <c r="AU742" s="187" t="s">
        <v>88</v>
      </c>
      <c r="AY742" s="19" t="s">
        <v>193</v>
      </c>
      <c r="BE742" s="188">
        <f>IF(N742="základní",J742,0)</f>
        <v>0</v>
      </c>
      <c r="BF742" s="188">
        <f>IF(N742="snížená",J742,0)</f>
        <v>0</v>
      </c>
      <c r="BG742" s="188">
        <f>IF(N742="zákl. přenesená",J742,0)</f>
        <v>0</v>
      </c>
      <c r="BH742" s="188">
        <f>IF(N742="sníž. přenesená",J742,0)</f>
        <v>0</v>
      </c>
      <c r="BI742" s="188">
        <f>IF(N742="nulová",J742,0)</f>
        <v>0</v>
      </c>
      <c r="BJ742" s="19" t="s">
        <v>86</v>
      </c>
      <c r="BK742" s="188">
        <f>ROUND(I742*H742,2)</f>
        <v>0</v>
      </c>
      <c r="BL742" s="19" t="s">
        <v>295</v>
      </c>
      <c r="BM742" s="187" t="s">
        <v>819</v>
      </c>
    </row>
    <row r="743" spans="1:65" s="2" customFormat="1" ht="11.25">
      <c r="A743" s="36"/>
      <c r="B743" s="37"/>
      <c r="C743" s="38"/>
      <c r="D743" s="222" t="s">
        <v>214</v>
      </c>
      <c r="E743" s="38"/>
      <c r="F743" s="223" t="s">
        <v>820</v>
      </c>
      <c r="G743" s="38"/>
      <c r="H743" s="38"/>
      <c r="I743" s="224"/>
      <c r="J743" s="38"/>
      <c r="K743" s="38"/>
      <c r="L743" s="41"/>
      <c r="M743" s="225"/>
      <c r="N743" s="226"/>
      <c r="O743" s="66"/>
      <c r="P743" s="66"/>
      <c r="Q743" s="66"/>
      <c r="R743" s="66"/>
      <c r="S743" s="66"/>
      <c r="T743" s="67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9" t="s">
        <v>214</v>
      </c>
      <c r="AU743" s="19" t="s">
        <v>88</v>
      </c>
    </row>
    <row r="744" spans="1:65" s="13" customFormat="1" ht="11.25">
      <c r="B744" s="189"/>
      <c r="C744" s="190"/>
      <c r="D744" s="191" t="s">
        <v>202</v>
      </c>
      <c r="E744" s="192" t="s">
        <v>19</v>
      </c>
      <c r="F744" s="193" t="s">
        <v>203</v>
      </c>
      <c r="G744" s="190"/>
      <c r="H744" s="192" t="s">
        <v>19</v>
      </c>
      <c r="I744" s="194"/>
      <c r="J744" s="190"/>
      <c r="K744" s="190"/>
      <c r="L744" s="195"/>
      <c r="M744" s="196"/>
      <c r="N744" s="197"/>
      <c r="O744" s="197"/>
      <c r="P744" s="197"/>
      <c r="Q744" s="197"/>
      <c r="R744" s="197"/>
      <c r="S744" s="197"/>
      <c r="T744" s="198"/>
      <c r="AT744" s="199" t="s">
        <v>202</v>
      </c>
      <c r="AU744" s="199" t="s">
        <v>88</v>
      </c>
      <c r="AV744" s="13" t="s">
        <v>86</v>
      </c>
      <c r="AW744" s="13" t="s">
        <v>37</v>
      </c>
      <c r="AX744" s="13" t="s">
        <v>78</v>
      </c>
      <c r="AY744" s="199" t="s">
        <v>193</v>
      </c>
    </row>
    <row r="745" spans="1:65" s="13" customFormat="1" ht="11.25">
      <c r="B745" s="189"/>
      <c r="C745" s="190"/>
      <c r="D745" s="191" t="s">
        <v>202</v>
      </c>
      <c r="E745" s="192" t="s">
        <v>19</v>
      </c>
      <c r="F745" s="193" t="s">
        <v>337</v>
      </c>
      <c r="G745" s="190"/>
      <c r="H745" s="192" t="s">
        <v>19</v>
      </c>
      <c r="I745" s="194"/>
      <c r="J745" s="190"/>
      <c r="K745" s="190"/>
      <c r="L745" s="195"/>
      <c r="M745" s="196"/>
      <c r="N745" s="197"/>
      <c r="O745" s="197"/>
      <c r="P745" s="197"/>
      <c r="Q745" s="197"/>
      <c r="R745" s="197"/>
      <c r="S745" s="197"/>
      <c r="T745" s="198"/>
      <c r="AT745" s="199" t="s">
        <v>202</v>
      </c>
      <c r="AU745" s="199" t="s">
        <v>88</v>
      </c>
      <c r="AV745" s="13" t="s">
        <v>86</v>
      </c>
      <c r="AW745" s="13" t="s">
        <v>37</v>
      </c>
      <c r="AX745" s="13" t="s">
        <v>78</v>
      </c>
      <c r="AY745" s="199" t="s">
        <v>193</v>
      </c>
    </row>
    <row r="746" spans="1:65" s="13" customFormat="1" ht="11.25">
      <c r="B746" s="189"/>
      <c r="C746" s="190"/>
      <c r="D746" s="191" t="s">
        <v>202</v>
      </c>
      <c r="E746" s="192" t="s">
        <v>19</v>
      </c>
      <c r="F746" s="193" t="s">
        <v>338</v>
      </c>
      <c r="G746" s="190"/>
      <c r="H746" s="192" t="s">
        <v>19</v>
      </c>
      <c r="I746" s="194"/>
      <c r="J746" s="190"/>
      <c r="K746" s="190"/>
      <c r="L746" s="195"/>
      <c r="M746" s="196"/>
      <c r="N746" s="197"/>
      <c r="O746" s="197"/>
      <c r="P746" s="197"/>
      <c r="Q746" s="197"/>
      <c r="R746" s="197"/>
      <c r="S746" s="197"/>
      <c r="T746" s="198"/>
      <c r="AT746" s="199" t="s">
        <v>202</v>
      </c>
      <c r="AU746" s="199" t="s">
        <v>88</v>
      </c>
      <c r="AV746" s="13" t="s">
        <v>86</v>
      </c>
      <c r="AW746" s="13" t="s">
        <v>37</v>
      </c>
      <c r="AX746" s="13" t="s">
        <v>78</v>
      </c>
      <c r="AY746" s="199" t="s">
        <v>193</v>
      </c>
    </row>
    <row r="747" spans="1:65" s="14" customFormat="1" ht="11.25">
      <c r="B747" s="200"/>
      <c r="C747" s="201"/>
      <c r="D747" s="191" t="s">
        <v>202</v>
      </c>
      <c r="E747" s="202" t="s">
        <v>19</v>
      </c>
      <c r="F747" s="203" t="s">
        <v>821</v>
      </c>
      <c r="G747" s="201"/>
      <c r="H747" s="204">
        <v>4</v>
      </c>
      <c r="I747" s="205"/>
      <c r="J747" s="201"/>
      <c r="K747" s="201"/>
      <c r="L747" s="206"/>
      <c r="M747" s="207"/>
      <c r="N747" s="208"/>
      <c r="O747" s="208"/>
      <c r="P747" s="208"/>
      <c r="Q747" s="208"/>
      <c r="R747" s="208"/>
      <c r="S747" s="208"/>
      <c r="T747" s="209"/>
      <c r="AT747" s="210" t="s">
        <v>202</v>
      </c>
      <c r="AU747" s="210" t="s">
        <v>88</v>
      </c>
      <c r="AV747" s="14" t="s">
        <v>88</v>
      </c>
      <c r="AW747" s="14" t="s">
        <v>37</v>
      </c>
      <c r="AX747" s="14" t="s">
        <v>78</v>
      </c>
      <c r="AY747" s="210" t="s">
        <v>193</v>
      </c>
    </row>
    <row r="748" spans="1:65" s="15" customFormat="1" ht="11.25">
      <c r="B748" s="211"/>
      <c r="C748" s="212"/>
      <c r="D748" s="191" t="s">
        <v>202</v>
      </c>
      <c r="E748" s="213" t="s">
        <v>19</v>
      </c>
      <c r="F748" s="214" t="s">
        <v>207</v>
      </c>
      <c r="G748" s="212"/>
      <c r="H748" s="215">
        <v>4</v>
      </c>
      <c r="I748" s="216"/>
      <c r="J748" s="212"/>
      <c r="K748" s="212"/>
      <c r="L748" s="217"/>
      <c r="M748" s="218"/>
      <c r="N748" s="219"/>
      <c r="O748" s="219"/>
      <c r="P748" s="219"/>
      <c r="Q748" s="219"/>
      <c r="R748" s="219"/>
      <c r="S748" s="219"/>
      <c r="T748" s="220"/>
      <c r="AT748" s="221" t="s">
        <v>202</v>
      </c>
      <c r="AU748" s="221" t="s">
        <v>88</v>
      </c>
      <c r="AV748" s="15" t="s">
        <v>200</v>
      </c>
      <c r="AW748" s="15" t="s">
        <v>37</v>
      </c>
      <c r="AX748" s="15" t="s">
        <v>86</v>
      </c>
      <c r="AY748" s="221" t="s">
        <v>193</v>
      </c>
    </row>
    <row r="749" spans="1:65" s="2" customFormat="1" ht="44.25" customHeight="1">
      <c r="A749" s="36"/>
      <c r="B749" s="37"/>
      <c r="C749" s="176" t="s">
        <v>822</v>
      </c>
      <c r="D749" s="176" t="s">
        <v>196</v>
      </c>
      <c r="E749" s="177" t="s">
        <v>823</v>
      </c>
      <c r="F749" s="178" t="s">
        <v>824</v>
      </c>
      <c r="G749" s="179" t="s">
        <v>425</v>
      </c>
      <c r="H749" s="180">
        <v>32.1</v>
      </c>
      <c r="I749" s="181"/>
      <c r="J749" s="182">
        <f>ROUND(I749*H749,2)</f>
        <v>0</v>
      </c>
      <c r="K749" s="178" t="s">
        <v>212</v>
      </c>
      <c r="L749" s="41"/>
      <c r="M749" s="183" t="s">
        <v>19</v>
      </c>
      <c r="N749" s="184" t="s">
        <v>49</v>
      </c>
      <c r="O749" s="66"/>
      <c r="P749" s="185">
        <f>O749*H749</f>
        <v>0</v>
      </c>
      <c r="Q749" s="185">
        <v>0</v>
      </c>
      <c r="R749" s="185">
        <f>Q749*H749</f>
        <v>0</v>
      </c>
      <c r="S749" s="185">
        <v>1.2319999999999999E-2</v>
      </c>
      <c r="T749" s="186">
        <f>S749*H749</f>
        <v>0.39547199999999999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187" t="s">
        <v>295</v>
      </c>
      <c r="AT749" s="187" t="s">
        <v>196</v>
      </c>
      <c r="AU749" s="187" t="s">
        <v>88</v>
      </c>
      <c r="AY749" s="19" t="s">
        <v>193</v>
      </c>
      <c r="BE749" s="188">
        <f>IF(N749="základní",J749,0)</f>
        <v>0</v>
      </c>
      <c r="BF749" s="188">
        <f>IF(N749="snížená",J749,0)</f>
        <v>0</v>
      </c>
      <c r="BG749" s="188">
        <f>IF(N749="zákl. přenesená",J749,0)</f>
        <v>0</v>
      </c>
      <c r="BH749" s="188">
        <f>IF(N749="sníž. přenesená",J749,0)</f>
        <v>0</v>
      </c>
      <c r="BI749" s="188">
        <f>IF(N749="nulová",J749,0)</f>
        <v>0</v>
      </c>
      <c r="BJ749" s="19" t="s">
        <v>86</v>
      </c>
      <c r="BK749" s="188">
        <f>ROUND(I749*H749,2)</f>
        <v>0</v>
      </c>
      <c r="BL749" s="19" t="s">
        <v>295</v>
      </c>
      <c r="BM749" s="187" t="s">
        <v>825</v>
      </c>
    </row>
    <row r="750" spans="1:65" s="2" customFormat="1" ht="11.25">
      <c r="A750" s="36"/>
      <c r="B750" s="37"/>
      <c r="C750" s="38"/>
      <c r="D750" s="222" t="s">
        <v>214</v>
      </c>
      <c r="E750" s="38"/>
      <c r="F750" s="223" t="s">
        <v>826</v>
      </c>
      <c r="G750" s="38"/>
      <c r="H750" s="38"/>
      <c r="I750" s="224"/>
      <c r="J750" s="38"/>
      <c r="K750" s="38"/>
      <c r="L750" s="41"/>
      <c r="M750" s="225"/>
      <c r="N750" s="226"/>
      <c r="O750" s="66"/>
      <c r="P750" s="66"/>
      <c r="Q750" s="66"/>
      <c r="R750" s="66"/>
      <c r="S750" s="66"/>
      <c r="T750" s="67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T750" s="19" t="s">
        <v>214</v>
      </c>
      <c r="AU750" s="19" t="s">
        <v>88</v>
      </c>
    </row>
    <row r="751" spans="1:65" s="13" customFormat="1" ht="11.25">
      <c r="B751" s="189"/>
      <c r="C751" s="190"/>
      <c r="D751" s="191" t="s">
        <v>202</v>
      </c>
      <c r="E751" s="192" t="s">
        <v>19</v>
      </c>
      <c r="F751" s="193" t="s">
        <v>203</v>
      </c>
      <c r="G751" s="190"/>
      <c r="H751" s="192" t="s">
        <v>19</v>
      </c>
      <c r="I751" s="194"/>
      <c r="J751" s="190"/>
      <c r="K751" s="190"/>
      <c r="L751" s="195"/>
      <c r="M751" s="196"/>
      <c r="N751" s="197"/>
      <c r="O751" s="197"/>
      <c r="P751" s="197"/>
      <c r="Q751" s="197"/>
      <c r="R751" s="197"/>
      <c r="S751" s="197"/>
      <c r="T751" s="198"/>
      <c r="AT751" s="199" t="s">
        <v>202</v>
      </c>
      <c r="AU751" s="199" t="s">
        <v>88</v>
      </c>
      <c r="AV751" s="13" t="s">
        <v>86</v>
      </c>
      <c r="AW751" s="13" t="s">
        <v>37</v>
      </c>
      <c r="AX751" s="13" t="s">
        <v>78</v>
      </c>
      <c r="AY751" s="199" t="s">
        <v>193</v>
      </c>
    </row>
    <row r="752" spans="1:65" s="13" customFormat="1" ht="11.25">
      <c r="B752" s="189"/>
      <c r="C752" s="190"/>
      <c r="D752" s="191" t="s">
        <v>202</v>
      </c>
      <c r="E752" s="192" t="s">
        <v>19</v>
      </c>
      <c r="F752" s="193" t="s">
        <v>337</v>
      </c>
      <c r="G752" s="190"/>
      <c r="H752" s="192" t="s">
        <v>19</v>
      </c>
      <c r="I752" s="194"/>
      <c r="J752" s="190"/>
      <c r="K752" s="190"/>
      <c r="L752" s="195"/>
      <c r="M752" s="196"/>
      <c r="N752" s="197"/>
      <c r="O752" s="197"/>
      <c r="P752" s="197"/>
      <c r="Q752" s="197"/>
      <c r="R752" s="197"/>
      <c r="S752" s="197"/>
      <c r="T752" s="198"/>
      <c r="AT752" s="199" t="s">
        <v>202</v>
      </c>
      <c r="AU752" s="199" t="s">
        <v>88</v>
      </c>
      <c r="AV752" s="13" t="s">
        <v>86</v>
      </c>
      <c r="AW752" s="13" t="s">
        <v>37</v>
      </c>
      <c r="AX752" s="13" t="s">
        <v>78</v>
      </c>
      <c r="AY752" s="199" t="s">
        <v>193</v>
      </c>
    </row>
    <row r="753" spans="1:65" s="13" customFormat="1" ht="11.25">
      <c r="B753" s="189"/>
      <c r="C753" s="190"/>
      <c r="D753" s="191" t="s">
        <v>202</v>
      </c>
      <c r="E753" s="192" t="s">
        <v>19</v>
      </c>
      <c r="F753" s="193" t="s">
        <v>338</v>
      </c>
      <c r="G753" s="190"/>
      <c r="H753" s="192" t="s">
        <v>19</v>
      </c>
      <c r="I753" s="194"/>
      <c r="J753" s="190"/>
      <c r="K753" s="190"/>
      <c r="L753" s="195"/>
      <c r="M753" s="196"/>
      <c r="N753" s="197"/>
      <c r="O753" s="197"/>
      <c r="P753" s="197"/>
      <c r="Q753" s="197"/>
      <c r="R753" s="197"/>
      <c r="S753" s="197"/>
      <c r="T753" s="198"/>
      <c r="AT753" s="199" t="s">
        <v>202</v>
      </c>
      <c r="AU753" s="199" t="s">
        <v>88</v>
      </c>
      <c r="AV753" s="13" t="s">
        <v>86</v>
      </c>
      <c r="AW753" s="13" t="s">
        <v>37</v>
      </c>
      <c r="AX753" s="13" t="s">
        <v>78</v>
      </c>
      <c r="AY753" s="199" t="s">
        <v>193</v>
      </c>
    </row>
    <row r="754" spans="1:65" s="14" customFormat="1" ht="11.25">
      <c r="B754" s="200"/>
      <c r="C754" s="201"/>
      <c r="D754" s="191" t="s">
        <v>202</v>
      </c>
      <c r="E754" s="202" t="s">
        <v>19</v>
      </c>
      <c r="F754" s="203" t="s">
        <v>827</v>
      </c>
      <c r="G754" s="201"/>
      <c r="H754" s="204">
        <v>1.4</v>
      </c>
      <c r="I754" s="205"/>
      <c r="J754" s="201"/>
      <c r="K754" s="201"/>
      <c r="L754" s="206"/>
      <c r="M754" s="207"/>
      <c r="N754" s="208"/>
      <c r="O754" s="208"/>
      <c r="P754" s="208"/>
      <c r="Q754" s="208"/>
      <c r="R754" s="208"/>
      <c r="S754" s="208"/>
      <c r="T754" s="209"/>
      <c r="AT754" s="210" t="s">
        <v>202</v>
      </c>
      <c r="AU754" s="210" t="s">
        <v>88</v>
      </c>
      <c r="AV754" s="14" t="s">
        <v>88</v>
      </c>
      <c r="AW754" s="14" t="s">
        <v>37</v>
      </c>
      <c r="AX754" s="14" t="s">
        <v>78</v>
      </c>
      <c r="AY754" s="210" t="s">
        <v>193</v>
      </c>
    </row>
    <row r="755" spans="1:65" s="14" customFormat="1" ht="11.25">
      <c r="B755" s="200"/>
      <c r="C755" s="201"/>
      <c r="D755" s="191" t="s">
        <v>202</v>
      </c>
      <c r="E755" s="202" t="s">
        <v>19</v>
      </c>
      <c r="F755" s="203" t="s">
        <v>828</v>
      </c>
      <c r="G755" s="201"/>
      <c r="H755" s="204">
        <v>1.3</v>
      </c>
      <c r="I755" s="205"/>
      <c r="J755" s="201"/>
      <c r="K755" s="201"/>
      <c r="L755" s="206"/>
      <c r="M755" s="207"/>
      <c r="N755" s="208"/>
      <c r="O755" s="208"/>
      <c r="P755" s="208"/>
      <c r="Q755" s="208"/>
      <c r="R755" s="208"/>
      <c r="S755" s="208"/>
      <c r="T755" s="209"/>
      <c r="AT755" s="210" t="s">
        <v>202</v>
      </c>
      <c r="AU755" s="210" t="s">
        <v>88</v>
      </c>
      <c r="AV755" s="14" t="s">
        <v>88</v>
      </c>
      <c r="AW755" s="14" t="s">
        <v>37</v>
      </c>
      <c r="AX755" s="14" t="s">
        <v>78</v>
      </c>
      <c r="AY755" s="210" t="s">
        <v>193</v>
      </c>
    </row>
    <row r="756" spans="1:65" s="14" customFormat="1" ht="11.25">
      <c r="B756" s="200"/>
      <c r="C756" s="201"/>
      <c r="D756" s="191" t="s">
        <v>202</v>
      </c>
      <c r="E756" s="202" t="s">
        <v>19</v>
      </c>
      <c r="F756" s="203" t="s">
        <v>829</v>
      </c>
      <c r="G756" s="201"/>
      <c r="H756" s="204">
        <v>2.7</v>
      </c>
      <c r="I756" s="205"/>
      <c r="J756" s="201"/>
      <c r="K756" s="201"/>
      <c r="L756" s="206"/>
      <c r="M756" s="207"/>
      <c r="N756" s="208"/>
      <c r="O756" s="208"/>
      <c r="P756" s="208"/>
      <c r="Q756" s="208"/>
      <c r="R756" s="208"/>
      <c r="S756" s="208"/>
      <c r="T756" s="209"/>
      <c r="AT756" s="210" t="s">
        <v>202</v>
      </c>
      <c r="AU756" s="210" t="s">
        <v>88</v>
      </c>
      <c r="AV756" s="14" t="s">
        <v>88</v>
      </c>
      <c r="AW756" s="14" t="s">
        <v>37</v>
      </c>
      <c r="AX756" s="14" t="s">
        <v>78</v>
      </c>
      <c r="AY756" s="210" t="s">
        <v>193</v>
      </c>
    </row>
    <row r="757" spans="1:65" s="14" customFormat="1" ht="11.25">
      <c r="B757" s="200"/>
      <c r="C757" s="201"/>
      <c r="D757" s="191" t="s">
        <v>202</v>
      </c>
      <c r="E757" s="202" t="s">
        <v>19</v>
      </c>
      <c r="F757" s="203" t="s">
        <v>830</v>
      </c>
      <c r="G757" s="201"/>
      <c r="H757" s="204">
        <v>10.4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202</v>
      </c>
      <c r="AU757" s="210" t="s">
        <v>88</v>
      </c>
      <c r="AV757" s="14" t="s">
        <v>88</v>
      </c>
      <c r="AW757" s="14" t="s">
        <v>37</v>
      </c>
      <c r="AX757" s="14" t="s">
        <v>78</v>
      </c>
      <c r="AY757" s="210" t="s">
        <v>193</v>
      </c>
    </row>
    <row r="758" spans="1:65" s="14" customFormat="1" ht="11.25">
      <c r="B758" s="200"/>
      <c r="C758" s="201"/>
      <c r="D758" s="191" t="s">
        <v>202</v>
      </c>
      <c r="E758" s="202" t="s">
        <v>19</v>
      </c>
      <c r="F758" s="203" t="s">
        <v>831</v>
      </c>
      <c r="G758" s="201"/>
      <c r="H758" s="204">
        <v>2.6</v>
      </c>
      <c r="I758" s="205"/>
      <c r="J758" s="201"/>
      <c r="K758" s="201"/>
      <c r="L758" s="206"/>
      <c r="M758" s="207"/>
      <c r="N758" s="208"/>
      <c r="O758" s="208"/>
      <c r="P758" s="208"/>
      <c r="Q758" s="208"/>
      <c r="R758" s="208"/>
      <c r="S758" s="208"/>
      <c r="T758" s="209"/>
      <c r="AT758" s="210" t="s">
        <v>202</v>
      </c>
      <c r="AU758" s="210" t="s">
        <v>88</v>
      </c>
      <c r="AV758" s="14" t="s">
        <v>88</v>
      </c>
      <c r="AW758" s="14" t="s">
        <v>37</v>
      </c>
      <c r="AX758" s="14" t="s">
        <v>78</v>
      </c>
      <c r="AY758" s="210" t="s">
        <v>193</v>
      </c>
    </row>
    <row r="759" spans="1:65" s="14" customFormat="1" ht="11.25">
      <c r="B759" s="200"/>
      <c r="C759" s="201"/>
      <c r="D759" s="191" t="s">
        <v>202</v>
      </c>
      <c r="E759" s="202" t="s">
        <v>19</v>
      </c>
      <c r="F759" s="203" t="s">
        <v>832</v>
      </c>
      <c r="G759" s="201"/>
      <c r="H759" s="204">
        <v>2.5</v>
      </c>
      <c r="I759" s="205"/>
      <c r="J759" s="201"/>
      <c r="K759" s="201"/>
      <c r="L759" s="206"/>
      <c r="M759" s="207"/>
      <c r="N759" s="208"/>
      <c r="O759" s="208"/>
      <c r="P759" s="208"/>
      <c r="Q759" s="208"/>
      <c r="R759" s="208"/>
      <c r="S759" s="208"/>
      <c r="T759" s="209"/>
      <c r="AT759" s="210" t="s">
        <v>202</v>
      </c>
      <c r="AU759" s="210" t="s">
        <v>88</v>
      </c>
      <c r="AV759" s="14" t="s">
        <v>88</v>
      </c>
      <c r="AW759" s="14" t="s">
        <v>37</v>
      </c>
      <c r="AX759" s="14" t="s">
        <v>78</v>
      </c>
      <c r="AY759" s="210" t="s">
        <v>193</v>
      </c>
    </row>
    <row r="760" spans="1:65" s="14" customFormat="1" ht="11.25">
      <c r="B760" s="200"/>
      <c r="C760" s="201"/>
      <c r="D760" s="191" t="s">
        <v>202</v>
      </c>
      <c r="E760" s="202" t="s">
        <v>19</v>
      </c>
      <c r="F760" s="203" t="s">
        <v>833</v>
      </c>
      <c r="G760" s="201"/>
      <c r="H760" s="204">
        <v>1.6</v>
      </c>
      <c r="I760" s="205"/>
      <c r="J760" s="201"/>
      <c r="K760" s="201"/>
      <c r="L760" s="206"/>
      <c r="M760" s="207"/>
      <c r="N760" s="208"/>
      <c r="O760" s="208"/>
      <c r="P760" s="208"/>
      <c r="Q760" s="208"/>
      <c r="R760" s="208"/>
      <c r="S760" s="208"/>
      <c r="T760" s="209"/>
      <c r="AT760" s="210" t="s">
        <v>202</v>
      </c>
      <c r="AU760" s="210" t="s">
        <v>88</v>
      </c>
      <c r="AV760" s="14" t="s">
        <v>88</v>
      </c>
      <c r="AW760" s="14" t="s">
        <v>37</v>
      </c>
      <c r="AX760" s="14" t="s">
        <v>78</v>
      </c>
      <c r="AY760" s="210" t="s">
        <v>193</v>
      </c>
    </row>
    <row r="761" spans="1:65" s="14" customFormat="1" ht="11.25">
      <c r="B761" s="200"/>
      <c r="C761" s="201"/>
      <c r="D761" s="191" t="s">
        <v>202</v>
      </c>
      <c r="E761" s="202" t="s">
        <v>19</v>
      </c>
      <c r="F761" s="203" t="s">
        <v>834</v>
      </c>
      <c r="G761" s="201"/>
      <c r="H761" s="204">
        <v>2.2999999999999998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202</v>
      </c>
      <c r="AU761" s="210" t="s">
        <v>88</v>
      </c>
      <c r="AV761" s="14" t="s">
        <v>88</v>
      </c>
      <c r="AW761" s="14" t="s">
        <v>37</v>
      </c>
      <c r="AX761" s="14" t="s">
        <v>78</v>
      </c>
      <c r="AY761" s="210" t="s">
        <v>193</v>
      </c>
    </row>
    <row r="762" spans="1:65" s="14" customFormat="1" ht="11.25">
      <c r="B762" s="200"/>
      <c r="C762" s="201"/>
      <c r="D762" s="191" t="s">
        <v>202</v>
      </c>
      <c r="E762" s="202" t="s">
        <v>19</v>
      </c>
      <c r="F762" s="203" t="s">
        <v>835</v>
      </c>
      <c r="G762" s="201"/>
      <c r="H762" s="204">
        <v>1.8</v>
      </c>
      <c r="I762" s="205"/>
      <c r="J762" s="201"/>
      <c r="K762" s="201"/>
      <c r="L762" s="206"/>
      <c r="M762" s="207"/>
      <c r="N762" s="208"/>
      <c r="O762" s="208"/>
      <c r="P762" s="208"/>
      <c r="Q762" s="208"/>
      <c r="R762" s="208"/>
      <c r="S762" s="208"/>
      <c r="T762" s="209"/>
      <c r="AT762" s="210" t="s">
        <v>202</v>
      </c>
      <c r="AU762" s="210" t="s">
        <v>88</v>
      </c>
      <c r="AV762" s="14" t="s">
        <v>88</v>
      </c>
      <c r="AW762" s="14" t="s">
        <v>37</v>
      </c>
      <c r="AX762" s="14" t="s">
        <v>78</v>
      </c>
      <c r="AY762" s="210" t="s">
        <v>193</v>
      </c>
    </row>
    <row r="763" spans="1:65" s="14" customFormat="1" ht="11.25">
      <c r="B763" s="200"/>
      <c r="C763" s="201"/>
      <c r="D763" s="191" t="s">
        <v>202</v>
      </c>
      <c r="E763" s="202" t="s">
        <v>19</v>
      </c>
      <c r="F763" s="203" t="s">
        <v>836</v>
      </c>
      <c r="G763" s="201"/>
      <c r="H763" s="204">
        <v>2.9</v>
      </c>
      <c r="I763" s="205"/>
      <c r="J763" s="201"/>
      <c r="K763" s="201"/>
      <c r="L763" s="206"/>
      <c r="M763" s="207"/>
      <c r="N763" s="208"/>
      <c r="O763" s="208"/>
      <c r="P763" s="208"/>
      <c r="Q763" s="208"/>
      <c r="R763" s="208"/>
      <c r="S763" s="208"/>
      <c r="T763" s="209"/>
      <c r="AT763" s="210" t="s">
        <v>202</v>
      </c>
      <c r="AU763" s="210" t="s">
        <v>88</v>
      </c>
      <c r="AV763" s="14" t="s">
        <v>88</v>
      </c>
      <c r="AW763" s="14" t="s">
        <v>37</v>
      </c>
      <c r="AX763" s="14" t="s">
        <v>78</v>
      </c>
      <c r="AY763" s="210" t="s">
        <v>193</v>
      </c>
    </row>
    <row r="764" spans="1:65" s="14" customFormat="1" ht="11.25">
      <c r="B764" s="200"/>
      <c r="C764" s="201"/>
      <c r="D764" s="191" t="s">
        <v>202</v>
      </c>
      <c r="E764" s="202" t="s">
        <v>19</v>
      </c>
      <c r="F764" s="203" t="s">
        <v>837</v>
      </c>
      <c r="G764" s="201"/>
      <c r="H764" s="204">
        <v>1.6</v>
      </c>
      <c r="I764" s="205"/>
      <c r="J764" s="201"/>
      <c r="K764" s="201"/>
      <c r="L764" s="206"/>
      <c r="M764" s="207"/>
      <c r="N764" s="208"/>
      <c r="O764" s="208"/>
      <c r="P764" s="208"/>
      <c r="Q764" s="208"/>
      <c r="R764" s="208"/>
      <c r="S764" s="208"/>
      <c r="T764" s="209"/>
      <c r="AT764" s="210" t="s">
        <v>202</v>
      </c>
      <c r="AU764" s="210" t="s">
        <v>88</v>
      </c>
      <c r="AV764" s="14" t="s">
        <v>88</v>
      </c>
      <c r="AW764" s="14" t="s">
        <v>37</v>
      </c>
      <c r="AX764" s="14" t="s">
        <v>78</v>
      </c>
      <c r="AY764" s="210" t="s">
        <v>193</v>
      </c>
    </row>
    <row r="765" spans="1:65" s="14" customFormat="1" ht="11.25">
      <c r="B765" s="200"/>
      <c r="C765" s="201"/>
      <c r="D765" s="191" t="s">
        <v>202</v>
      </c>
      <c r="E765" s="202" t="s">
        <v>19</v>
      </c>
      <c r="F765" s="203" t="s">
        <v>838</v>
      </c>
      <c r="G765" s="201"/>
      <c r="H765" s="204">
        <v>1</v>
      </c>
      <c r="I765" s="205"/>
      <c r="J765" s="201"/>
      <c r="K765" s="201"/>
      <c r="L765" s="206"/>
      <c r="M765" s="207"/>
      <c r="N765" s="208"/>
      <c r="O765" s="208"/>
      <c r="P765" s="208"/>
      <c r="Q765" s="208"/>
      <c r="R765" s="208"/>
      <c r="S765" s="208"/>
      <c r="T765" s="209"/>
      <c r="AT765" s="210" t="s">
        <v>202</v>
      </c>
      <c r="AU765" s="210" t="s">
        <v>88</v>
      </c>
      <c r="AV765" s="14" t="s">
        <v>88</v>
      </c>
      <c r="AW765" s="14" t="s">
        <v>37</v>
      </c>
      <c r="AX765" s="14" t="s">
        <v>78</v>
      </c>
      <c r="AY765" s="210" t="s">
        <v>193</v>
      </c>
    </row>
    <row r="766" spans="1:65" s="15" customFormat="1" ht="11.25">
      <c r="B766" s="211"/>
      <c r="C766" s="212"/>
      <c r="D766" s="191" t="s">
        <v>202</v>
      </c>
      <c r="E766" s="213" t="s">
        <v>19</v>
      </c>
      <c r="F766" s="214" t="s">
        <v>207</v>
      </c>
      <c r="G766" s="212"/>
      <c r="H766" s="215">
        <v>32.1</v>
      </c>
      <c r="I766" s="216"/>
      <c r="J766" s="212"/>
      <c r="K766" s="212"/>
      <c r="L766" s="217"/>
      <c r="M766" s="218"/>
      <c r="N766" s="219"/>
      <c r="O766" s="219"/>
      <c r="P766" s="219"/>
      <c r="Q766" s="219"/>
      <c r="R766" s="219"/>
      <c r="S766" s="219"/>
      <c r="T766" s="220"/>
      <c r="AT766" s="221" t="s">
        <v>202</v>
      </c>
      <c r="AU766" s="221" t="s">
        <v>88</v>
      </c>
      <c r="AV766" s="15" t="s">
        <v>200</v>
      </c>
      <c r="AW766" s="15" t="s">
        <v>37</v>
      </c>
      <c r="AX766" s="15" t="s">
        <v>86</v>
      </c>
      <c r="AY766" s="221" t="s">
        <v>193</v>
      </c>
    </row>
    <row r="767" spans="1:65" s="2" customFormat="1" ht="44.25" customHeight="1">
      <c r="A767" s="36"/>
      <c r="B767" s="37"/>
      <c r="C767" s="176" t="s">
        <v>839</v>
      </c>
      <c r="D767" s="176" t="s">
        <v>196</v>
      </c>
      <c r="E767" s="177" t="s">
        <v>840</v>
      </c>
      <c r="F767" s="178" t="s">
        <v>841</v>
      </c>
      <c r="G767" s="179" t="s">
        <v>425</v>
      </c>
      <c r="H767" s="180">
        <v>28.1</v>
      </c>
      <c r="I767" s="181"/>
      <c r="J767" s="182">
        <f>ROUND(I767*H767,2)</f>
        <v>0</v>
      </c>
      <c r="K767" s="178" t="s">
        <v>212</v>
      </c>
      <c r="L767" s="41"/>
      <c r="M767" s="183" t="s">
        <v>19</v>
      </c>
      <c r="N767" s="184" t="s">
        <v>49</v>
      </c>
      <c r="O767" s="66"/>
      <c r="P767" s="185">
        <f>O767*H767</f>
        <v>0</v>
      </c>
      <c r="Q767" s="185">
        <v>0</v>
      </c>
      <c r="R767" s="185">
        <f>Q767*H767</f>
        <v>0</v>
      </c>
      <c r="S767" s="185">
        <v>1.2319999999999999E-2</v>
      </c>
      <c r="T767" s="186">
        <f>S767*H767</f>
        <v>0.346192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87" t="s">
        <v>295</v>
      </c>
      <c r="AT767" s="187" t="s">
        <v>196</v>
      </c>
      <c r="AU767" s="187" t="s">
        <v>88</v>
      </c>
      <c r="AY767" s="19" t="s">
        <v>193</v>
      </c>
      <c r="BE767" s="188">
        <f>IF(N767="základní",J767,0)</f>
        <v>0</v>
      </c>
      <c r="BF767" s="188">
        <f>IF(N767="snížená",J767,0)</f>
        <v>0</v>
      </c>
      <c r="BG767" s="188">
        <f>IF(N767="zákl. přenesená",J767,0)</f>
        <v>0</v>
      </c>
      <c r="BH767" s="188">
        <f>IF(N767="sníž. přenesená",J767,0)</f>
        <v>0</v>
      </c>
      <c r="BI767" s="188">
        <f>IF(N767="nulová",J767,0)</f>
        <v>0</v>
      </c>
      <c r="BJ767" s="19" t="s">
        <v>86</v>
      </c>
      <c r="BK767" s="188">
        <f>ROUND(I767*H767,2)</f>
        <v>0</v>
      </c>
      <c r="BL767" s="19" t="s">
        <v>295</v>
      </c>
      <c r="BM767" s="187" t="s">
        <v>842</v>
      </c>
    </row>
    <row r="768" spans="1:65" s="2" customFormat="1" ht="11.25">
      <c r="A768" s="36"/>
      <c r="B768" s="37"/>
      <c r="C768" s="38"/>
      <c r="D768" s="222" t="s">
        <v>214</v>
      </c>
      <c r="E768" s="38"/>
      <c r="F768" s="223" t="s">
        <v>843</v>
      </c>
      <c r="G768" s="38"/>
      <c r="H768" s="38"/>
      <c r="I768" s="224"/>
      <c r="J768" s="38"/>
      <c r="K768" s="38"/>
      <c r="L768" s="41"/>
      <c r="M768" s="225"/>
      <c r="N768" s="226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214</v>
      </c>
      <c r="AU768" s="19" t="s">
        <v>88</v>
      </c>
    </row>
    <row r="769" spans="1:65" s="13" customFormat="1" ht="11.25">
      <c r="B769" s="189"/>
      <c r="C769" s="190"/>
      <c r="D769" s="191" t="s">
        <v>202</v>
      </c>
      <c r="E769" s="192" t="s">
        <v>19</v>
      </c>
      <c r="F769" s="193" t="s">
        <v>203</v>
      </c>
      <c r="G769" s="190"/>
      <c r="H769" s="192" t="s">
        <v>19</v>
      </c>
      <c r="I769" s="194"/>
      <c r="J769" s="190"/>
      <c r="K769" s="190"/>
      <c r="L769" s="195"/>
      <c r="M769" s="196"/>
      <c r="N769" s="197"/>
      <c r="O769" s="197"/>
      <c r="P769" s="197"/>
      <c r="Q769" s="197"/>
      <c r="R769" s="197"/>
      <c r="S769" s="197"/>
      <c r="T769" s="198"/>
      <c r="AT769" s="199" t="s">
        <v>202</v>
      </c>
      <c r="AU769" s="199" t="s">
        <v>88</v>
      </c>
      <c r="AV769" s="13" t="s">
        <v>86</v>
      </c>
      <c r="AW769" s="13" t="s">
        <v>37</v>
      </c>
      <c r="AX769" s="13" t="s">
        <v>78</v>
      </c>
      <c r="AY769" s="199" t="s">
        <v>193</v>
      </c>
    </row>
    <row r="770" spans="1:65" s="13" customFormat="1" ht="11.25">
      <c r="B770" s="189"/>
      <c r="C770" s="190"/>
      <c r="D770" s="191" t="s">
        <v>202</v>
      </c>
      <c r="E770" s="192" t="s">
        <v>19</v>
      </c>
      <c r="F770" s="193" t="s">
        <v>337</v>
      </c>
      <c r="G770" s="190"/>
      <c r="H770" s="192" t="s">
        <v>19</v>
      </c>
      <c r="I770" s="194"/>
      <c r="J770" s="190"/>
      <c r="K770" s="190"/>
      <c r="L770" s="195"/>
      <c r="M770" s="196"/>
      <c r="N770" s="197"/>
      <c r="O770" s="197"/>
      <c r="P770" s="197"/>
      <c r="Q770" s="197"/>
      <c r="R770" s="197"/>
      <c r="S770" s="197"/>
      <c r="T770" s="198"/>
      <c r="AT770" s="199" t="s">
        <v>202</v>
      </c>
      <c r="AU770" s="199" t="s">
        <v>88</v>
      </c>
      <c r="AV770" s="13" t="s">
        <v>86</v>
      </c>
      <c r="AW770" s="13" t="s">
        <v>37</v>
      </c>
      <c r="AX770" s="13" t="s">
        <v>78</v>
      </c>
      <c r="AY770" s="199" t="s">
        <v>193</v>
      </c>
    </row>
    <row r="771" spans="1:65" s="13" customFormat="1" ht="11.25">
      <c r="B771" s="189"/>
      <c r="C771" s="190"/>
      <c r="D771" s="191" t="s">
        <v>202</v>
      </c>
      <c r="E771" s="192" t="s">
        <v>19</v>
      </c>
      <c r="F771" s="193" t="s">
        <v>338</v>
      </c>
      <c r="G771" s="190"/>
      <c r="H771" s="192" t="s">
        <v>19</v>
      </c>
      <c r="I771" s="194"/>
      <c r="J771" s="190"/>
      <c r="K771" s="190"/>
      <c r="L771" s="195"/>
      <c r="M771" s="196"/>
      <c r="N771" s="197"/>
      <c r="O771" s="197"/>
      <c r="P771" s="197"/>
      <c r="Q771" s="197"/>
      <c r="R771" s="197"/>
      <c r="S771" s="197"/>
      <c r="T771" s="198"/>
      <c r="AT771" s="199" t="s">
        <v>202</v>
      </c>
      <c r="AU771" s="199" t="s">
        <v>88</v>
      </c>
      <c r="AV771" s="13" t="s">
        <v>86</v>
      </c>
      <c r="AW771" s="13" t="s">
        <v>37</v>
      </c>
      <c r="AX771" s="13" t="s">
        <v>78</v>
      </c>
      <c r="AY771" s="199" t="s">
        <v>193</v>
      </c>
    </row>
    <row r="772" spans="1:65" s="14" customFormat="1" ht="11.25">
      <c r="B772" s="200"/>
      <c r="C772" s="201"/>
      <c r="D772" s="191" t="s">
        <v>202</v>
      </c>
      <c r="E772" s="202" t="s">
        <v>19</v>
      </c>
      <c r="F772" s="203" t="s">
        <v>844</v>
      </c>
      <c r="G772" s="201"/>
      <c r="H772" s="204">
        <v>9.6</v>
      </c>
      <c r="I772" s="205"/>
      <c r="J772" s="201"/>
      <c r="K772" s="201"/>
      <c r="L772" s="206"/>
      <c r="M772" s="207"/>
      <c r="N772" s="208"/>
      <c r="O772" s="208"/>
      <c r="P772" s="208"/>
      <c r="Q772" s="208"/>
      <c r="R772" s="208"/>
      <c r="S772" s="208"/>
      <c r="T772" s="209"/>
      <c r="AT772" s="210" t="s">
        <v>202</v>
      </c>
      <c r="AU772" s="210" t="s">
        <v>88</v>
      </c>
      <c r="AV772" s="14" t="s">
        <v>88</v>
      </c>
      <c r="AW772" s="14" t="s">
        <v>37</v>
      </c>
      <c r="AX772" s="14" t="s">
        <v>78</v>
      </c>
      <c r="AY772" s="210" t="s">
        <v>193</v>
      </c>
    </row>
    <row r="773" spans="1:65" s="14" customFormat="1" ht="11.25">
      <c r="B773" s="200"/>
      <c r="C773" s="201"/>
      <c r="D773" s="191" t="s">
        <v>202</v>
      </c>
      <c r="E773" s="202" t="s">
        <v>19</v>
      </c>
      <c r="F773" s="203" t="s">
        <v>845</v>
      </c>
      <c r="G773" s="201"/>
      <c r="H773" s="204">
        <v>4.8</v>
      </c>
      <c r="I773" s="205"/>
      <c r="J773" s="201"/>
      <c r="K773" s="201"/>
      <c r="L773" s="206"/>
      <c r="M773" s="207"/>
      <c r="N773" s="208"/>
      <c r="O773" s="208"/>
      <c r="P773" s="208"/>
      <c r="Q773" s="208"/>
      <c r="R773" s="208"/>
      <c r="S773" s="208"/>
      <c r="T773" s="209"/>
      <c r="AT773" s="210" t="s">
        <v>202</v>
      </c>
      <c r="AU773" s="210" t="s">
        <v>88</v>
      </c>
      <c r="AV773" s="14" t="s">
        <v>88</v>
      </c>
      <c r="AW773" s="14" t="s">
        <v>37</v>
      </c>
      <c r="AX773" s="14" t="s">
        <v>78</v>
      </c>
      <c r="AY773" s="210" t="s">
        <v>193</v>
      </c>
    </row>
    <row r="774" spans="1:65" s="14" customFormat="1" ht="11.25">
      <c r="B774" s="200"/>
      <c r="C774" s="201"/>
      <c r="D774" s="191" t="s">
        <v>202</v>
      </c>
      <c r="E774" s="202" t="s">
        <v>19</v>
      </c>
      <c r="F774" s="203" t="s">
        <v>846</v>
      </c>
      <c r="G774" s="201"/>
      <c r="H774" s="204">
        <v>3.2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202</v>
      </c>
      <c r="AU774" s="210" t="s">
        <v>88</v>
      </c>
      <c r="AV774" s="14" t="s">
        <v>88</v>
      </c>
      <c r="AW774" s="14" t="s">
        <v>37</v>
      </c>
      <c r="AX774" s="14" t="s">
        <v>78</v>
      </c>
      <c r="AY774" s="210" t="s">
        <v>193</v>
      </c>
    </row>
    <row r="775" spans="1:65" s="14" customFormat="1" ht="11.25">
      <c r="B775" s="200"/>
      <c r="C775" s="201"/>
      <c r="D775" s="191" t="s">
        <v>202</v>
      </c>
      <c r="E775" s="202" t="s">
        <v>19</v>
      </c>
      <c r="F775" s="203" t="s">
        <v>847</v>
      </c>
      <c r="G775" s="201"/>
      <c r="H775" s="204">
        <v>3</v>
      </c>
      <c r="I775" s="205"/>
      <c r="J775" s="201"/>
      <c r="K775" s="201"/>
      <c r="L775" s="206"/>
      <c r="M775" s="207"/>
      <c r="N775" s="208"/>
      <c r="O775" s="208"/>
      <c r="P775" s="208"/>
      <c r="Q775" s="208"/>
      <c r="R775" s="208"/>
      <c r="S775" s="208"/>
      <c r="T775" s="209"/>
      <c r="AT775" s="210" t="s">
        <v>202</v>
      </c>
      <c r="AU775" s="210" t="s">
        <v>88</v>
      </c>
      <c r="AV775" s="14" t="s">
        <v>88</v>
      </c>
      <c r="AW775" s="14" t="s">
        <v>37</v>
      </c>
      <c r="AX775" s="14" t="s">
        <v>78</v>
      </c>
      <c r="AY775" s="210" t="s">
        <v>193</v>
      </c>
    </row>
    <row r="776" spans="1:65" s="14" customFormat="1" ht="11.25">
      <c r="B776" s="200"/>
      <c r="C776" s="201"/>
      <c r="D776" s="191" t="s">
        <v>202</v>
      </c>
      <c r="E776" s="202" t="s">
        <v>19</v>
      </c>
      <c r="F776" s="203" t="s">
        <v>848</v>
      </c>
      <c r="G776" s="201"/>
      <c r="H776" s="204">
        <v>4</v>
      </c>
      <c r="I776" s="205"/>
      <c r="J776" s="201"/>
      <c r="K776" s="201"/>
      <c r="L776" s="206"/>
      <c r="M776" s="207"/>
      <c r="N776" s="208"/>
      <c r="O776" s="208"/>
      <c r="P776" s="208"/>
      <c r="Q776" s="208"/>
      <c r="R776" s="208"/>
      <c r="S776" s="208"/>
      <c r="T776" s="209"/>
      <c r="AT776" s="210" t="s">
        <v>202</v>
      </c>
      <c r="AU776" s="210" t="s">
        <v>88</v>
      </c>
      <c r="AV776" s="14" t="s">
        <v>88</v>
      </c>
      <c r="AW776" s="14" t="s">
        <v>37</v>
      </c>
      <c r="AX776" s="14" t="s">
        <v>78</v>
      </c>
      <c r="AY776" s="210" t="s">
        <v>193</v>
      </c>
    </row>
    <row r="777" spans="1:65" s="14" customFormat="1" ht="11.25">
      <c r="B777" s="200"/>
      <c r="C777" s="201"/>
      <c r="D777" s="191" t="s">
        <v>202</v>
      </c>
      <c r="E777" s="202" t="s">
        <v>19</v>
      </c>
      <c r="F777" s="203" t="s">
        <v>849</v>
      </c>
      <c r="G777" s="201"/>
      <c r="H777" s="204">
        <v>3.5</v>
      </c>
      <c r="I777" s="205"/>
      <c r="J777" s="201"/>
      <c r="K777" s="201"/>
      <c r="L777" s="206"/>
      <c r="M777" s="207"/>
      <c r="N777" s="208"/>
      <c r="O777" s="208"/>
      <c r="P777" s="208"/>
      <c r="Q777" s="208"/>
      <c r="R777" s="208"/>
      <c r="S777" s="208"/>
      <c r="T777" s="209"/>
      <c r="AT777" s="210" t="s">
        <v>202</v>
      </c>
      <c r="AU777" s="210" t="s">
        <v>88</v>
      </c>
      <c r="AV777" s="14" t="s">
        <v>88</v>
      </c>
      <c r="AW777" s="14" t="s">
        <v>37</v>
      </c>
      <c r="AX777" s="14" t="s">
        <v>78</v>
      </c>
      <c r="AY777" s="210" t="s">
        <v>193</v>
      </c>
    </row>
    <row r="778" spans="1:65" s="15" customFormat="1" ht="11.25">
      <c r="B778" s="211"/>
      <c r="C778" s="212"/>
      <c r="D778" s="191" t="s">
        <v>202</v>
      </c>
      <c r="E778" s="213" t="s">
        <v>19</v>
      </c>
      <c r="F778" s="214" t="s">
        <v>207</v>
      </c>
      <c r="G778" s="212"/>
      <c r="H778" s="215">
        <v>28.1</v>
      </c>
      <c r="I778" s="216"/>
      <c r="J778" s="212"/>
      <c r="K778" s="212"/>
      <c r="L778" s="217"/>
      <c r="M778" s="218"/>
      <c r="N778" s="219"/>
      <c r="O778" s="219"/>
      <c r="P778" s="219"/>
      <c r="Q778" s="219"/>
      <c r="R778" s="219"/>
      <c r="S778" s="219"/>
      <c r="T778" s="220"/>
      <c r="AT778" s="221" t="s">
        <v>202</v>
      </c>
      <c r="AU778" s="221" t="s">
        <v>88</v>
      </c>
      <c r="AV778" s="15" t="s">
        <v>200</v>
      </c>
      <c r="AW778" s="15" t="s">
        <v>37</v>
      </c>
      <c r="AX778" s="15" t="s">
        <v>86</v>
      </c>
      <c r="AY778" s="221" t="s">
        <v>193</v>
      </c>
    </row>
    <row r="779" spans="1:65" s="2" customFormat="1" ht="44.25" customHeight="1">
      <c r="A779" s="36"/>
      <c r="B779" s="37"/>
      <c r="C779" s="176" t="s">
        <v>850</v>
      </c>
      <c r="D779" s="176" t="s">
        <v>196</v>
      </c>
      <c r="E779" s="177" t="s">
        <v>851</v>
      </c>
      <c r="F779" s="178" t="s">
        <v>852</v>
      </c>
      <c r="G779" s="179" t="s">
        <v>425</v>
      </c>
      <c r="H779" s="180">
        <v>230.6</v>
      </c>
      <c r="I779" s="181"/>
      <c r="J779" s="182">
        <f>ROUND(I779*H779,2)</f>
        <v>0</v>
      </c>
      <c r="K779" s="178" t="s">
        <v>212</v>
      </c>
      <c r="L779" s="41"/>
      <c r="M779" s="183" t="s">
        <v>19</v>
      </c>
      <c r="N779" s="184" t="s">
        <v>49</v>
      </c>
      <c r="O779" s="66"/>
      <c r="P779" s="185">
        <f>O779*H779</f>
        <v>0</v>
      </c>
      <c r="Q779" s="185">
        <v>0</v>
      </c>
      <c r="R779" s="185">
        <f>Q779*H779</f>
        <v>0</v>
      </c>
      <c r="S779" s="185">
        <v>1.2319999999999999E-2</v>
      </c>
      <c r="T779" s="186">
        <f>S779*H779</f>
        <v>2.840992</v>
      </c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R779" s="187" t="s">
        <v>295</v>
      </c>
      <c r="AT779" s="187" t="s">
        <v>196</v>
      </c>
      <c r="AU779" s="187" t="s">
        <v>88</v>
      </c>
      <c r="AY779" s="19" t="s">
        <v>193</v>
      </c>
      <c r="BE779" s="188">
        <f>IF(N779="základní",J779,0)</f>
        <v>0</v>
      </c>
      <c r="BF779" s="188">
        <f>IF(N779="snížená",J779,0)</f>
        <v>0</v>
      </c>
      <c r="BG779" s="188">
        <f>IF(N779="zákl. přenesená",J779,0)</f>
        <v>0</v>
      </c>
      <c r="BH779" s="188">
        <f>IF(N779="sníž. přenesená",J779,0)</f>
        <v>0</v>
      </c>
      <c r="BI779" s="188">
        <f>IF(N779="nulová",J779,0)</f>
        <v>0</v>
      </c>
      <c r="BJ779" s="19" t="s">
        <v>86</v>
      </c>
      <c r="BK779" s="188">
        <f>ROUND(I779*H779,2)</f>
        <v>0</v>
      </c>
      <c r="BL779" s="19" t="s">
        <v>295</v>
      </c>
      <c r="BM779" s="187" t="s">
        <v>853</v>
      </c>
    </row>
    <row r="780" spans="1:65" s="2" customFormat="1" ht="11.25">
      <c r="A780" s="36"/>
      <c r="B780" s="37"/>
      <c r="C780" s="38"/>
      <c r="D780" s="222" t="s">
        <v>214</v>
      </c>
      <c r="E780" s="38"/>
      <c r="F780" s="223" t="s">
        <v>854</v>
      </c>
      <c r="G780" s="38"/>
      <c r="H780" s="38"/>
      <c r="I780" s="224"/>
      <c r="J780" s="38"/>
      <c r="K780" s="38"/>
      <c r="L780" s="41"/>
      <c r="M780" s="225"/>
      <c r="N780" s="226"/>
      <c r="O780" s="66"/>
      <c r="P780" s="66"/>
      <c r="Q780" s="66"/>
      <c r="R780" s="66"/>
      <c r="S780" s="66"/>
      <c r="T780" s="67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T780" s="19" t="s">
        <v>214</v>
      </c>
      <c r="AU780" s="19" t="s">
        <v>88</v>
      </c>
    </row>
    <row r="781" spans="1:65" s="13" customFormat="1" ht="11.25">
      <c r="B781" s="189"/>
      <c r="C781" s="190"/>
      <c r="D781" s="191" t="s">
        <v>202</v>
      </c>
      <c r="E781" s="192" t="s">
        <v>19</v>
      </c>
      <c r="F781" s="193" t="s">
        <v>203</v>
      </c>
      <c r="G781" s="190"/>
      <c r="H781" s="192" t="s">
        <v>19</v>
      </c>
      <c r="I781" s="194"/>
      <c r="J781" s="190"/>
      <c r="K781" s="190"/>
      <c r="L781" s="195"/>
      <c r="M781" s="196"/>
      <c r="N781" s="197"/>
      <c r="O781" s="197"/>
      <c r="P781" s="197"/>
      <c r="Q781" s="197"/>
      <c r="R781" s="197"/>
      <c r="S781" s="197"/>
      <c r="T781" s="198"/>
      <c r="AT781" s="199" t="s">
        <v>202</v>
      </c>
      <c r="AU781" s="199" t="s">
        <v>88</v>
      </c>
      <c r="AV781" s="13" t="s">
        <v>86</v>
      </c>
      <c r="AW781" s="13" t="s">
        <v>37</v>
      </c>
      <c r="AX781" s="13" t="s">
        <v>78</v>
      </c>
      <c r="AY781" s="199" t="s">
        <v>193</v>
      </c>
    </row>
    <row r="782" spans="1:65" s="13" customFormat="1" ht="11.25">
      <c r="B782" s="189"/>
      <c r="C782" s="190"/>
      <c r="D782" s="191" t="s">
        <v>202</v>
      </c>
      <c r="E782" s="192" t="s">
        <v>19</v>
      </c>
      <c r="F782" s="193" t="s">
        <v>337</v>
      </c>
      <c r="G782" s="190"/>
      <c r="H782" s="192" t="s">
        <v>19</v>
      </c>
      <c r="I782" s="194"/>
      <c r="J782" s="190"/>
      <c r="K782" s="190"/>
      <c r="L782" s="195"/>
      <c r="M782" s="196"/>
      <c r="N782" s="197"/>
      <c r="O782" s="197"/>
      <c r="P782" s="197"/>
      <c r="Q782" s="197"/>
      <c r="R782" s="197"/>
      <c r="S782" s="197"/>
      <c r="T782" s="198"/>
      <c r="AT782" s="199" t="s">
        <v>202</v>
      </c>
      <c r="AU782" s="199" t="s">
        <v>88</v>
      </c>
      <c r="AV782" s="13" t="s">
        <v>86</v>
      </c>
      <c r="AW782" s="13" t="s">
        <v>37</v>
      </c>
      <c r="AX782" s="13" t="s">
        <v>78</v>
      </c>
      <c r="AY782" s="199" t="s">
        <v>193</v>
      </c>
    </row>
    <row r="783" spans="1:65" s="13" customFormat="1" ht="11.25">
      <c r="B783" s="189"/>
      <c r="C783" s="190"/>
      <c r="D783" s="191" t="s">
        <v>202</v>
      </c>
      <c r="E783" s="192" t="s">
        <v>19</v>
      </c>
      <c r="F783" s="193" t="s">
        <v>338</v>
      </c>
      <c r="G783" s="190"/>
      <c r="H783" s="192" t="s">
        <v>19</v>
      </c>
      <c r="I783" s="194"/>
      <c r="J783" s="190"/>
      <c r="K783" s="190"/>
      <c r="L783" s="195"/>
      <c r="M783" s="196"/>
      <c r="N783" s="197"/>
      <c r="O783" s="197"/>
      <c r="P783" s="197"/>
      <c r="Q783" s="197"/>
      <c r="R783" s="197"/>
      <c r="S783" s="197"/>
      <c r="T783" s="198"/>
      <c r="AT783" s="199" t="s">
        <v>202</v>
      </c>
      <c r="AU783" s="199" t="s">
        <v>88</v>
      </c>
      <c r="AV783" s="13" t="s">
        <v>86</v>
      </c>
      <c r="AW783" s="13" t="s">
        <v>37</v>
      </c>
      <c r="AX783" s="13" t="s">
        <v>78</v>
      </c>
      <c r="AY783" s="199" t="s">
        <v>193</v>
      </c>
    </row>
    <row r="784" spans="1:65" s="14" customFormat="1" ht="11.25">
      <c r="B784" s="200"/>
      <c r="C784" s="201"/>
      <c r="D784" s="191" t="s">
        <v>202</v>
      </c>
      <c r="E784" s="202" t="s">
        <v>19</v>
      </c>
      <c r="F784" s="203" t="s">
        <v>855</v>
      </c>
      <c r="G784" s="201"/>
      <c r="H784" s="204">
        <v>13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202</v>
      </c>
      <c r="AU784" s="210" t="s">
        <v>88</v>
      </c>
      <c r="AV784" s="14" t="s">
        <v>88</v>
      </c>
      <c r="AW784" s="14" t="s">
        <v>37</v>
      </c>
      <c r="AX784" s="14" t="s">
        <v>78</v>
      </c>
      <c r="AY784" s="210" t="s">
        <v>193</v>
      </c>
    </row>
    <row r="785" spans="1:65" s="14" customFormat="1" ht="11.25">
      <c r="B785" s="200"/>
      <c r="C785" s="201"/>
      <c r="D785" s="191" t="s">
        <v>202</v>
      </c>
      <c r="E785" s="202" t="s">
        <v>19</v>
      </c>
      <c r="F785" s="203" t="s">
        <v>856</v>
      </c>
      <c r="G785" s="201"/>
      <c r="H785" s="204">
        <v>6.2</v>
      </c>
      <c r="I785" s="205"/>
      <c r="J785" s="201"/>
      <c r="K785" s="201"/>
      <c r="L785" s="206"/>
      <c r="M785" s="207"/>
      <c r="N785" s="208"/>
      <c r="O785" s="208"/>
      <c r="P785" s="208"/>
      <c r="Q785" s="208"/>
      <c r="R785" s="208"/>
      <c r="S785" s="208"/>
      <c r="T785" s="209"/>
      <c r="AT785" s="210" t="s">
        <v>202</v>
      </c>
      <c r="AU785" s="210" t="s">
        <v>88</v>
      </c>
      <c r="AV785" s="14" t="s">
        <v>88</v>
      </c>
      <c r="AW785" s="14" t="s">
        <v>37</v>
      </c>
      <c r="AX785" s="14" t="s">
        <v>78</v>
      </c>
      <c r="AY785" s="210" t="s">
        <v>193</v>
      </c>
    </row>
    <row r="786" spans="1:65" s="14" customFormat="1" ht="11.25">
      <c r="B786" s="200"/>
      <c r="C786" s="201"/>
      <c r="D786" s="191" t="s">
        <v>202</v>
      </c>
      <c r="E786" s="202" t="s">
        <v>19</v>
      </c>
      <c r="F786" s="203" t="s">
        <v>857</v>
      </c>
      <c r="G786" s="201"/>
      <c r="H786" s="204">
        <v>6.8</v>
      </c>
      <c r="I786" s="205"/>
      <c r="J786" s="201"/>
      <c r="K786" s="201"/>
      <c r="L786" s="206"/>
      <c r="M786" s="207"/>
      <c r="N786" s="208"/>
      <c r="O786" s="208"/>
      <c r="P786" s="208"/>
      <c r="Q786" s="208"/>
      <c r="R786" s="208"/>
      <c r="S786" s="208"/>
      <c r="T786" s="209"/>
      <c r="AT786" s="210" t="s">
        <v>202</v>
      </c>
      <c r="AU786" s="210" t="s">
        <v>88</v>
      </c>
      <c r="AV786" s="14" t="s">
        <v>88</v>
      </c>
      <c r="AW786" s="14" t="s">
        <v>37</v>
      </c>
      <c r="AX786" s="14" t="s">
        <v>78</v>
      </c>
      <c r="AY786" s="210" t="s">
        <v>193</v>
      </c>
    </row>
    <row r="787" spans="1:65" s="14" customFormat="1" ht="11.25">
      <c r="B787" s="200"/>
      <c r="C787" s="201"/>
      <c r="D787" s="191" t="s">
        <v>202</v>
      </c>
      <c r="E787" s="202" t="s">
        <v>19</v>
      </c>
      <c r="F787" s="203" t="s">
        <v>858</v>
      </c>
      <c r="G787" s="201"/>
      <c r="H787" s="204">
        <v>7.3</v>
      </c>
      <c r="I787" s="205"/>
      <c r="J787" s="201"/>
      <c r="K787" s="201"/>
      <c r="L787" s="206"/>
      <c r="M787" s="207"/>
      <c r="N787" s="208"/>
      <c r="O787" s="208"/>
      <c r="P787" s="208"/>
      <c r="Q787" s="208"/>
      <c r="R787" s="208"/>
      <c r="S787" s="208"/>
      <c r="T787" s="209"/>
      <c r="AT787" s="210" t="s">
        <v>202</v>
      </c>
      <c r="AU787" s="210" t="s">
        <v>88</v>
      </c>
      <c r="AV787" s="14" t="s">
        <v>88</v>
      </c>
      <c r="AW787" s="14" t="s">
        <v>37</v>
      </c>
      <c r="AX787" s="14" t="s">
        <v>78</v>
      </c>
      <c r="AY787" s="210" t="s">
        <v>193</v>
      </c>
    </row>
    <row r="788" spans="1:65" s="14" customFormat="1" ht="11.25">
      <c r="B788" s="200"/>
      <c r="C788" s="201"/>
      <c r="D788" s="191" t="s">
        <v>202</v>
      </c>
      <c r="E788" s="202" t="s">
        <v>19</v>
      </c>
      <c r="F788" s="203" t="s">
        <v>859</v>
      </c>
      <c r="G788" s="201"/>
      <c r="H788" s="204">
        <v>6.5</v>
      </c>
      <c r="I788" s="205"/>
      <c r="J788" s="201"/>
      <c r="K788" s="201"/>
      <c r="L788" s="206"/>
      <c r="M788" s="207"/>
      <c r="N788" s="208"/>
      <c r="O788" s="208"/>
      <c r="P788" s="208"/>
      <c r="Q788" s="208"/>
      <c r="R788" s="208"/>
      <c r="S788" s="208"/>
      <c r="T788" s="209"/>
      <c r="AT788" s="210" t="s">
        <v>202</v>
      </c>
      <c r="AU788" s="210" t="s">
        <v>88</v>
      </c>
      <c r="AV788" s="14" t="s">
        <v>88</v>
      </c>
      <c r="AW788" s="14" t="s">
        <v>37</v>
      </c>
      <c r="AX788" s="14" t="s">
        <v>78</v>
      </c>
      <c r="AY788" s="210" t="s">
        <v>193</v>
      </c>
    </row>
    <row r="789" spans="1:65" s="14" customFormat="1" ht="11.25">
      <c r="B789" s="200"/>
      <c r="C789" s="201"/>
      <c r="D789" s="191" t="s">
        <v>202</v>
      </c>
      <c r="E789" s="202" t="s">
        <v>19</v>
      </c>
      <c r="F789" s="203" t="s">
        <v>860</v>
      </c>
      <c r="G789" s="201"/>
      <c r="H789" s="204">
        <v>7.5</v>
      </c>
      <c r="I789" s="205"/>
      <c r="J789" s="201"/>
      <c r="K789" s="201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202</v>
      </c>
      <c r="AU789" s="210" t="s">
        <v>88</v>
      </c>
      <c r="AV789" s="14" t="s">
        <v>88</v>
      </c>
      <c r="AW789" s="14" t="s">
        <v>37</v>
      </c>
      <c r="AX789" s="14" t="s">
        <v>78</v>
      </c>
      <c r="AY789" s="210" t="s">
        <v>193</v>
      </c>
    </row>
    <row r="790" spans="1:65" s="14" customFormat="1" ht="11.25">
      <c r="B790" s="200"/>
      <c r="C790" s="201"/>
      <c r="D790" s="191" t="s">
        <v>202</v>
      </c>
      <c r="E790" s="202" t="s">
        <v>19</v>
      </c>
      <c r="F790" s="203" t="s">
        <v>861</v>
      </c>
      <c r="G790" s="201"/>
      <c r="H790" s="204">
        <v>22.1</v>
      </c>
      <c r="I790" s="205"/>
      <c r="J790" s="201"/>
      <c r="K790" s="201"/>
      <c r="L790" s="206"/>
      <c r="M790" s="207"/>
      <c r="N790" s="208"/>
      <c r="O790" s="208"/>
      <c r="P790" s="208"/>
      <c r="Q790" s="208"/>
      <c r="R790" s="208"/>
      <c r="S790" s="208"/>
      <c r="T790" s="209"/>
      <c r="AT790" s="210" t="s">
        <v>202</v>
      </c>
      <c r="AU790" s="210" t="s">
        <v>88</v>
      </c>
      <c r="AV790" s="14" t="s">
        <v>88</v>
      </c>
      <c r="AW790" s="14" t="s">
        <v>37</v>
      </c>
      <c r="AX790" s="14" t="s">
        <v>78</v>
      </c>
      <c r="AY790" s="210" t="s">
        <v>193</v>
      </c>
    </row>
    <row r="791" spans="1:65" s="14" customFormat="1" ht="11.25">
      <c r="B791" s="200"/>
      <c r="C791" s="201"/>
      <c r="D791" s="191" t="s">
        <v>202</v>
      </c>
      <c r="E791" s="202" t="s">
        <v>19</v>
      </c>
      <c r="F791" s="203" t="s">
        <v>862</v>
      </c>
      <c r="G791" s="201"/>
      <c r="H791" s="204">
        <v>161.19999999999999</v>
      </c>
      <c r="I791" s="205"/>
      <c r="J791" s="201"/>
      <c r="K791" s="201"/>
      <c r="L791" s="206"/>
      <c r="M791" s="207"/>
      <c r="N791" s="208"/>
      <c r="O791" s="208"/>
      <c r="P791" s="208"/>
      <c r="Q791" s="208"/>
      <c r="R791" s="208"/>
      <c r="S791" s="208"/>
      <c r="T791" s="209"/>
      <c r="AT791" s="210" t="s">
        <v>202</v>
      </c>
      <c r="AU791" s="210" t="s">
        <v>88</v>
      </c>
      <c r="AV791" s="14" t="s">
        <v>88</v>
      </c>
      <c r="AW791" s="14" t="s">
        <v>37</v>
      </c>
      <c r="AX791" s="14" t="s">
        <v>78</v>
      </c>
      <c r="AY791" s="210" t="s">
        <v>193</v>
      </c>
    </row>
    <row r="792" spans="1:65" s="15" customFormat="1" ht="11.25">
      <c r="B792" s="211"/>
      <c r="C792" s="212"/>
      <c r="D792" s="191" t="s">
        <v>202</v>
      </c>
      <c r="E792" s="213" t="s">
        <v>19</v>
      </c>
      <c r="F792" s="214" t="s">
        <v>207</v>
      </c>
      <c r="G792" s="212"/>
      <c r="H792" s="215">
        <v>230.6</v>
      </c>
      <c r="I792" s="216"/>
      <c r="J792" s="212"/>
      <c r="K792" s="212"/>
      <c r="L792" s="217"/>
      <c r="M792" s="218"/>
      <c r="N792" s="219"/>
      <c r="O792" s="219"/>
      <c r="P792" s="219"/>
      <c r="Q792" s="219"/>
      <c r="R792" s="219"/>
      <c r="S792" s="219"/>
      <c r="T792" s="220"/>
      <c r="AT792" s="221" t="s">
        <v>202</v>
      </c>
      <c r="AU792" s="221" t="s">
        <v>88</v>
      </c>
      <c r="AV792" s="15" t="s">
        <v>200</v>
      </c>
      <c r="AW792" s="15" t="s">
        <v>37</v>
      </c>
      <c r="AX792" s="15" t="s">
        <v>86</v>
      </c>
      <c r="AY792" s="221" t="s">
        <v>193</v>
      </c>
    </row>
    <row r="793" spans="1:65" s="2" customFormat="1" ht="44.25" customHeight="1">
      <c r="A793" s="36"/>
      <c r="B793" s="37"/>
      <c r="C793" s="176" t="s">
        <v>863</v>
      </c>
      <c r="D793" s="176" t="s">
        <v>196</v>
      </c>
      <c r="E793" s="177" t="s">
        <v>864</v>
      </c>
      <c r="F793" s="178" t="s">
        <v>865</v>
      </c>
      <c r="G793" s="179" t="s">
        <v>425</v>
      </c>
      <c r="H793" s="180">
        <v>7.9</v>
      </c>
      <c r="I793" s="181"/>
      <c r="J793" s="182">
        <f>ROUND(I793*H793,2)</f>
        <v>0</v>
      </c>
      <c r="K793" s="178" t="s">
        <v>212</v>
      </c>
      <c r="L793" s="41"/>
      <c r="M793" s="183" t="s">
        <v>19</v>
      </c>
      <c r="N793" s="184" t="s">
        <v>49</v>
      </c>
      <c r="O793" s="66"/>
      <c r="P793" s="185">
        <f>O793*H793</f>
        <v>0</v>
      </c>
      <c r="Q793" s="185">
        <v>0</v>
      </c>
      <c r="R793" s="185">
        <f>Q793*H793</f>
        <v>0</v>
      </c>
      <c r="S793" s="185">
        <v>1.584E-2</v>
      </c>
      <c r="T793" s="186">
        <f>S793*H793</f>
        <v>0.125136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187" t="s">
        <v>295</v>
      </c>
      <c r="AT793" s="187" t="s">
        <v>196</v>
      </c>
      <c r="AU793" s="187" t="s">
        <v>88</v>
      </c>
      <c r="AY793" s="19" t="s">
        <v>193</v>
      </c>
      <c r="BE793" s="188">
        <f>IF(N793="základní",J793,0)</f>
        <v>0</v>
      </c>
      <c r="BF793" s="188">
        <f>IF(N793="snížená",J793,0)</f>
        <v>0</v>
      </c>
      <c r="BG793" s="188">
        <f>IF(N793="zákl. přenesená",J793,0)</f>
        <v>0</v>
      </c>
      <c r="BH793" s="188">
        <f>IF(N793="sníž. přenesená",J793,0)</f>
        <v>0</v>
      </c>
      <c r="BI793" s="188">
        <f>IF(N793="nulová",J793,0)</f>
        <v>0</v>
      </c>
      <c r="BJ793" s="19" t="s">
        <v>86</v>
      </c>
      <c r="BK793" s="188">
        <f>ROUND(I793*H793,2)</f>
        <v>0</v>
      </c>
      <c r="BL793" s="19" t="s">
        <v>295</v>
      </c>
      <c r="BM793" s="187" t="s">
        <v>866</v>
      </c>
    </row>
    <row r="794" spans="1:65" s="2" customFormat="1" ht="11.25">
      <c r="A794" s="36"/>
      <c r="B794" s="37"/>
      <c r="C794" s="38"/>
      <c r="D794" s="222" t="s">
        <v>214</v>
      </c>
      <c r="E794" s="38"/>
      <c r="F794" s="223" t="s">
        <v>867</v>
      </c>
      <c r="G794" s="38"/>
      <c r="H794" s="38"/>
      <c r="I794" s="224"/>
      <c r="J794" s="38"/>
      <c r="K794" s="38"/>
      <c r="L794" s="41"/>
      <c r="M794" s="225"/>
      <c r="N794" s="226"/>
      <c r="O794" s="66"/>
      <c r="P794" s="66"/>
      <c r="Q794" s="66"/>
      <c r="R794" s="66"/>
      <c r="S794" s="66"/>
      <c r="T794" s="67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T794" s="19" t="s">
        <v>214</v>
      </c>
      <c r="AU794" s="19" t="s">
        <v>88</v>
      </c>
    </row>
    <row r="795" spans="1:65" s="13" customFormat="1" ht="11.25">
      <c r="B795" s="189"/>
      <c r="C795" s="190"/>
      <c r="D795" s="191" t="s">
        <v>202</v>
      </c>
      <c r="E795" s="192" t="s">
        <v>19</v>
      </c>
      <c r="F795" s="193" t="s">
        <v>203</v>
      </c>
      <c r="G795" s="190"/>
      <c r="H795" s="192" t="s">
        <v>19</v>
      </c>
      <c r="I795" s="194"/>
      <c r="J795" s="190"/>
      <c r="K795" s="190"/>
      <c r="L795" s="195"/>
      <c r="M795" s="196"/>
      <c r="N795" s="197"/>
      <c r="O795" s="197"/>
      <c r="P795" s="197"/>
      <c r="Q795" s="197"/>
      <c r="R795" s="197"/>
      <c r="S795" s="197"/>
      <c r="T795" s="198"/>
      <c r="AT795" s="199" t="s">
        <v>202</v>
      </c>
      <c r="AU795" s="199" t="s">
        <v>88</v>
      </c>
      <c r="AV795" s="13" t="s">
        <v>86</v>
      </c>
      <c r="AW795" s="13" t="s">
        <v>37</v>
      </c>
      <c r="AX795" s="13" t="s">
        <v>78</v>
      </c>
      <c r="AY795" s="199" t="s">
        <v>193</v>
      </c>
    </row>
    <row r="796" spans="1:65" s="13" customFormat="1" ht="11.25">
      <c r="B796" s="189"/>
      <c r="C796" s="190"/>
      <c r="D796" s="191" t="s">
        <v>202</v>
      </c>
      <c r="E796" s="192" t="s">
        <v>19</v>
      </c>
      <c r="F796" s="193" t="s">
        <v>337</v>
      </c>
      <c r="G796" s="190"/>
      <c r="H796" s="192" t="s">
        <v>19</v>
      </c>
      <c r="I796" s="194"/>
      <c r="J796" s="190"/>
      <c r="K796" s="190"/>
      <c r="L796" s="195"/>
      <c r="M796" s="196"/>
      <c r="N796" s="197"/>
      <c r="O796" s="197"/>
      <c r="P796" s="197"/>
      <c r="Q796" s="197"/>
      <c r="R796" s="197"/>
      <c r="S796" s="197"/>
      <c r="T796" s="198"/>
      <c r="AT796" s="199" t="s">
        <v>202</v>
      </c>
      <c r="AU796" s="199" t="s">
        <v>88</v>
      </c>
      <c r="AV796" s="13" t="s">
        <v>86</v>
      </c>
      <c r="AW796" s="13" t="s">
        <v>37</v>
      </c>
      <c r="AX796" s="13" t="s">
        <v>78</v>
      </c>
      <c r="AY796" s="199" t="s">
        <v>193</v>
      </c>
    </row>
    <row r="797" spans="1:65" s="13" customFormat="1" ht="11.25">
      <c r="B797" s="189"/>
      <c r="C797" s="190"/>
      <c r="D797" s="191" t="s">
        <v>202</v>
      </c>
      <c r="E797" s="192" t="s">
        <v>19</v>
      </c>
      <c r="F797" s="193" t="s">
        <v>338</v>
      </c>
      <c r="G797" s="190"/>
      <c r="H797" s="192" t="s">
        <v>19</v>
      </c>
      <c r="I797" s="194"/>
      <c r="J797" s="190"/>
      <c r="K797" s="190"/>
      <c r="L797" s="195"/>
      <c r="M797" s="196"/>
      <c r="N797" s="197"/>
      <c r="O797" s="197"/>
      <c r="P797" s="197"/>
      <c r="Q797" s="197"/>
      <c r="R797" s="197"/>
      <c r="S797" s="197"/>
      <c r="T797" s="198"/>
      <c r="AT797" s="199" t="s">
        <v>202</v>
      </c>
      <c r="AU797" s="199" t="s">
        <v>88</v>
      </c>
      <c r="AV797" s="13" t="s">
        <v>86</v>
      </c>
      <c r="AW797" s="13" t="s">
        <v>37</v>
      </c>
      <c r="AX797" s="13" t="s">
        <v>78</v>
      </c>
      <c r="AY797" s="199" t="s">
        <v>193</v>
      </c>
    </row>
    <row r="798" spans="1:65" s="14" customFormat="1" ht="11.25">
      <c r="B798" s="200"/>
      <c r="C798" s="201"/>
      <c r="D798" s="191" t="s">
        <v>202</v>
      </c>
      <c r="E798" s="202" t="s">
        <v>19</v>
      </c>
      <c r="F798" s="203" t="s">
        <v>868</v>
      </c>
      <c r="G798" s="201"/>
      <c r="H798" s="204">
        <v>2.8</v>
      </c>
      <c r="I798" s="205"/>
      <c r="J798" s="201"/>
      <c r="K798" s="201"/>
      <c r="L798" s="206"/>
      <c r="M798" s="207"/>
      <c r="N798" s="208"/>
      <c r="O798" s="208"/>
      <c r="P798" s="208"/>
      <c r="Q798" s="208"/>
      <c r="R798" s="208"/>
      <c r="S798" s="208"/>
      <c r="T798" s="209"/>
      <c r="AT798" s="210" t="s">
        <v>202</v>
      </c>
      <c r="AU798" s="210" t="s">
        <v>88</v>
      </c>
      <c r="AV798" s="14" t="s">
        <v>88</v>
      </c>
      <c r="AW798" s="14" t="s">
        <v>37</v>
      </c>
      <c r="AX798" s="14" t="s">
        <v>78</v>
      </c>
      <c r="AY798" s="210" t="s">
        <v>193</v>
      </c>
    </row>
    <row r="799" spans="1:65" s="14" customFormat="1" ht="11.25">
      <c r="B799" s="200"/>
      <c r="C799" s="201"/>
      <c r="D799" s="191" t="s">
        <v>202</v>
      </c>
      <c r="E799" s="202" t="s">
        <v>19</v>
      </c>
      <c r="F799" s="203" t="s">
        <v>869</v>
      </c>
      <c r="G799" s="201"/>
      <c r="H799" s="204">
        <v>1.2</v>
      </c>
      <c r="I799" s="205"/>
      <c r="J799" s="201"/>
      <c r="K799" s="201"/>
      <c r="L799" s="206"/>
      <c r="M799" s="207"/>
      <c r="N799" s="208"/>
      <c r="O799" s="208"/>
      <c r="P799" s="208"/>
      <c r="Q799" s="208"/>
      <c r="R799" s="208"/>
      <c r="S799" s="208"/>
      <c r="T799" s="209"/>
      <c r="AT799" s="210" t="s">
        <v>202</v>
      </c>
      <c r="AU799" s="210" t="s">
        <v>88</v>
      </c>
      <c r="AV799" s="14" t="s">
        <v>88</v>
      </c>
      <c r="AW799" s="14" t="s">
        <v>37</v>
      </c>
      <c r="AX799" s="14" t="s">
        <v>78</v>
      </c>
      <c r="AY799" s="210" t="s">
        <v>193</v>
      </c>
    </row>
    <row r="800" spans="1:65" s="14" customFormat="1" ht="11.25">
      <c r="B800" s="200"/>
      <c r="C800" s="201"/>
      <c r="D800" s="191" t="s">
        <v>202</v>
      </c>
      <c r="E800" s="202" t="s">
        <v>19</v>
      </c>
      <c r="F800" s="203" t="s">
        <v>870</v>
      </c>
      <c r="G800" s="201"/>
      <c r="H800" s="204">
        <v>1.2</v>
      </c>
      <c r="I800" s="205"/>
      <c r="J800" s="201"/>
      <c r="K800" s="201"/>
      <c r="L800" s="206"/>
      <c r="M800" s="207"/>
      <c r="N800" s="208"/>
      <c r="O800" s="208"/>
      <c r="P800" s="208"/>
      <c r="Q800" s="208"/>
      <c r="R800" s="208"/>
      <c r="S800" s="208"/>
      <c r="T800" s="209"/>
      <c r="AT800" s="210" t="s">
        <v>202</v>
      </c>
      <c r="AU800" s="210" t="s">
        <v>88</v>
      </c>
      <c r="AV800" s="14" t="s">
        <v>88</v>
      </c>
      <c r="AW800" s="14" t="s">
        <v>37</v>
      </c>
      <c r="AX800" s="14" t="s">
        <v>78</v>
      </c>
      <c r="AY800" s="210" t="s">
        <v>193</v>
      </c>
    </row>
    <row r="801" spans="1:65" s="14" customFormat="1" ht="11.25">
      <c r="B801" s="200"/>
      <c r="C801" s="201"/>
      <c r="D801" s="191" t="s">
        <v>202</v>
      </c>
      <c r="E801" s="202" t="s">
        <v>19</v>
      </c>
      <c r="F801" s="203" t="s">
        <v>871</v>
      </c>
      <c r="G801" s="201"/>
      <c r="H801" s="204">
        <v>2.7</v>
      </c>
      <c r="I801" s="205"/>
      <c r="J801" s="201"/>
      <c r="K801" s="201"/>
      <c r="L801" s="206"/>
      <c r="M801" s="207"/>
      <c r="N801" s="208"/>
      <c r="O801" s="208"/>
      <c r="P801" s="208"/>
      <c r="Q801" s="208"/>
      <c r="R801" s="208"/>
      <c r="S801" s="208"/>
      <c r="T801" s="209"/>
      <c r="AT801" s="210" t="s">
        <v>202</v>
      </c>
      <c r="AU801" s="210" t="s">
        <v>88</v>
      </c>
      <c r="AV801" s="14" t="s">
        <v>88</v>
      </c>
      <c r="AW801" s="14" t="s">
        <v>37</v>
      </c>
      <c r="AX801" s="14" t="s">
        <v>78</v>
      </c>
      <c r="AY801" s="210" t="s">
        <v>193</v>
      </c>
    </row>
    <row r="802" spans="1:65" s="15" customFormat="1" ht="11.25">
      <c r="B802" s="211"/>
      <c r="C802" s="212"/>
      <c r="D802" s="191" t="s">
        <v>202</v>
      </c>
      <c r="E802" s="213" t="s">
        <v>19</v>
      </c>
      <c r="F802" s="214" t="s">
        <v>207</v>
      </c>
      <c r="G802" s="212"/>
      <c r="H802" s="215">
        <v>7.9</v>
      </c>
      <c r="I802" s="216"/>
      <c r="J802" s="212"/>
      <c r="K802" s="212"/>
      <c r="L802" s="217"/>
      <c r="M802" s="218"/>
      <c r="N802" s="219"/>
      <c r="O802" s="219"/>
      <c r="P802" s="219"/>
      <c r="Q802" s="219"/>
      <c r="R802" s="219"/>
      <c r="S802" s="219"/>
      <c r="T802" s="220"/>
      <c r="AT802" s="221" t="s">
        <v>202</v>
      </c>
      <c r="AU802" s="221" t="s">
        <v>88</v>
      </c>
      <c r="AV802" s="15" t="s">
        <v>200</v>
      </c>
      <c r="AW802" s="15" t="s">
        <v>37</v>
      </c>
      <c r="AX802" s="15" t="s">
        <v>86</v>
      </c>
      <c r="AY802" s="221" t="s">
        <v>193</v>
      </c>
    </row>
    <row r="803" spans="1:65" s="2" customFormat="1" ht="44.25" customHeight="1">
      <c r="A803" s="36"/>
      <c r="B803" s="37"/>
      <c r="C803" s="176" t="s">
        <v>872</v>
      </c>
      <c r="D803" s="176" t="s">
        <v>196</v>
      </c>
      <c r="E803" s="177" t="s">
        <v>873</v>
      </c>
      <c r="F803" s="178" t="s">
        <v>874</v>
      </c>
      <c r="G803" s="179" t="s">
        <v>425</v>
      </c>
      <c r="H803" s="180">
        <v>12.4</v>
      </c>
      <c r="I803" s="181"/>
      <c r="J803" s="182">
        <f>ROUND(I803*H803,2)</f>
        <v>0</v>
      </c>
      <c r="K803" s="178" t="s">
        <v>212</v>
      </c>
      <c r="L803" s="41"/>
      <c r="M803" s="183" t="s">
        <v>19</v>
      </c>
      <c r="N803" s="184" t="s">
        <v>49</v>
      </c>
      <c r="O803" s="66"/>
      <c r="P803" s="185">
        <f>O803*H803</f>
        <v>0</v>
      </c>
      <c r="Q803" s="185">
        <v>0</v>
      </c>
      <c r="R803" s="185">
        <f>Q803*H803</f>
        <v>0</v>
      </c>
      <c r="S803" s="185">
        <v>1.584E-2</v>
      </c>
      <c r="T803" s="186">
        <f>S803*H803</f>
        <v>0.19641600000000001</v>
      </c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R803" s="187" t="s">
        <v>295</v>
      </c>
      <c r="AT803" s="187" t="s">
        <v>196</v>
      </c>
      <c r="AU803" s="187" t="s">
        <v>88</v>
      </c>
      <c r="AY803" s="19" t="s">
        <v>193</v>
      </c>
      <c r="BE803" s="188">
        <f>IF(N803="základní",J803,0)</f>
        <v>0</v>
      </c>
      <c r="BF803" s="188">
        <f>IF(N803="snížená",J803,0)</f>
        <v>0</v>
      </c>
      <c r="BG803" s="188">
        <f>IF(N803="zákl. přenesená",J803,0)</f>
        <v>0</v>
      </c>
      <c r="BH803" s="188">
        <f>IF(N803="sníž. přenesená",J803,0)</f>
        <v>0</v>
      </c>
      <c r="BI803" s="188">
        <f>IF(N803="nulová",J803,0)</f>
        <v>0</v>
      </c>
      <c r="BJ803" s="19" t="s">
        <v>86</v>
      </c>
      <c r="BK803" s="188">
        <f>ROUND(I803*H803,2)</f>
        <v>0</v>
      </c>
      <c r="BL803" s="19" t="s">
        <v>295</v>
      </c>
      <c r="BM803" s="187" t="s">
        <v>875</v>
      </c>
    </row>
    <row r="804" spans="1:65" s="2" customFormat="1" ht="11.25">
      <c r="A804" s="36"/>
      <c r="B804" s="37"/>
      <c r="C804" s="38"/>
      <c r="D804" s="222" t="s">
        <v>214</v>
      </c>
      <c r="E804" s="38"/>
      <c r="F804" s="223" t="s">
        <v>876</v>
      </c>
      <c r="G804" s="38"/>
      <c r="H804" s="38"/>
      <c r="I804" s="224"/>
      <c r="J804" s="38"/>
      <c r="K804" s="38"/>
      <c r="L804" s="41"/>
      <c r="M804" s="225"/>
      <c r="N804" s="226"/>
      <c r="O804" s="66"/>
      <c r="P804" s="66"/>
      <c r="Q804" s="66"/>
      <c r="R804" s="66"/>
      <c r="S804" s="66"/>
      <c r="T804" s="67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T804" s="19" t="s">
        <v>214</v>
      </c>
      <c r="AU804" s="19" t="s">
        <v>88</v>
      </c>
    </row>
    <row r="805" spans="1:65" s="13" customFormat="1" ht="11.25">
      <c r="B805" s="189"/>
      <c r="C805" s="190"/>
      <c r="D805" s="191" t="s">
        <v>202</v>
      </c>
      <c r="E805" s="192" t="s">
        <v>19</v>
      </c>
      <c r="F805" s="193" t="s">
        <v>203</v>
      </c>
      <c r="G805" s="190"/>
      <c r="H805" s="192" t="s">
        <v>19</v>
      </c>
      <c r="I805" s="194"/>
      <c r="J805" s="190"/>
      <c r="K805" s="190"/>
      <c r="L805" s="195"/>
      <c r="M805" s="196"/>
      <c r="N805" s="197"/>
      <c r="O805" s="197"/>
      <c r="P805" s="197"/>
      <c r="Q805" s="197"/>
      <c r="R805" s="197"/>
      <c r="S805" s="197"/>
      <c r="T805" s="198"/>
      <c r="AT805" s="199" t="s">
        <v>202</v>
      </c>
      <c r="AU805" s="199" t="s">
        <v>88</v>
      </c>
      <c r="AV805" s="13" t="s">
        <v>86</v>
      </c>
      <c r="AW805" s="13" t="s">
        <v>37</v>
      </c>
      <c r="AX805" s="13" t="s">
        <v>78</v>
      </c>
      <c r="AY805" s="199" t="s">
        <v>193</v>
      </c>
    </row>
    <row r="806" spans="1:65" s="13" customFormat="1" ht="11.25">
      <c r="B806" s="189"/>
      <c r="C806" s="190"/>
      <c r="D806" s="191" t="s">
        <v>202</v>
      </c>
      <c r="E806" s="192" t="s">
        <v>19</v>
      </c>
      <c r="F806" s="193" t="s">
        <v>337</v>
      </c>
      <c r="G806" s="190"/>
      <c r="H806" s="192" t="s">
        <v>19</v>
      </c>
      <c r="I806" s="194"/>
      <c r="J806" s="190"/>
      <c r="K806" s="190"/>
      <c r="L806" s="195"/>
      <c r="M806" s="196"/>
      <c r="N806" s="197"/>
      <c r="O806" s="197"/>
      <c r="P806" s="197"/>
      <c r="Q806" s="197"/>
      <c r="R806" s="197"/>
      <c r="S806" s="197"/>
      <c r="T806" s="198"/>
      <c r="AT806" s="199" t="s">
        <v>202</v>
      </c>
      <c r="AU806" s="199" t="s">
        <v>88</v>
      </c>
      <c r="AV806" s="13" t="s">
        <v>86</v>
      </c>
      <c r="AW806" s="13" t="s">
        <v>37</v>
      </c>
      <c r="AX806" s="13" t="s">
        <v>78</v>
      </c>
      <c r="AY806" s="199" t="s">
        <v>193</v>
      </c>
    </row>
    <row r="807" spans="1:65" s="13" customFormat="1" ht="11.25">
      <c r="B807" s="189"/>
      <c r="C807" s="190"/>
      <c r="D807" s="191" t="s">
        <v>202</v>
      </c>
      <c r="E807" s="192" t="s">
        <v>19</v>
      </c>
      <c r="F807" s="193" t="s">
        <v>338</v>
      </c>
      <c r="G807" s="190"/>
      <c r="H807" s="192" t="s">
        <v>19</v>
      </c>
      <c r="I807" s="194"/>
      <c r="J807" s="190"/>
      <c r="K807" s="190"/>
      <c r="L807" s="195"/>
      <c r="M807" s="196"/>
      <c r="N807" s="197"/>
      <c r="O807" s="197"/>
      <c r="P807" s="197"/>
      <c r="Q807" s="197"/>
      <c r="R807" s="197"/>
      <c r="S807" s="197"/>
      <c r="T807" s="198"/>
      <c r="AT807" s="199" t="s">
        <v>202</v>
      </c>
      <c r="AU807" s="199" t="s">
        <v>88</v>
      </c>
      <c r="AV807" s="13" t="s">
        <v>86</v>
      </c>
      <c r="AW807" s="13" t="s">
        <v>37</v>
      </c>
      <c r="AX807" s="13" t="s">
        <v>78</v>
      </c>
      <c r="AY807" s="199" t="s">
        <v>193</v>
      </c>
    </row>
    <row r="808" spans="1:65" s="14" customFormat="1" ht="11.25">
      <c r="B808" s="200"/>
      <c r="C808" s="201"/>
      <c r="D808" s="191" t="s">
        <v>202</v>
      </c>
      <c r="E808" s="202" t="s">
        <v>19</v>
      </c>
      <c r="F808" s="203" t="s">
        <v>877</v>
      </c>
      <c r="G808" s="201"/>
      <c r="H808" s="204">
        <v>4.3</v>
      </c>
      <c r="I808" s="205"/>
      <c r="J808" s="201"/>
      <c r="K808" s="201"/>
      <c r="L808" s="206"/>
      <c r="M808" s="207"/>
      <c r="N808" s="208"/>
      <c r="O808" s="208"/>
      <c r="P808" s="208"/>
      <c r="Q808" s="208"/>
      <c r="R808" s="208"/>
      <c r="S808" s="208"/>
      <c r="T808" s="209"/>
      <c r="AT808" s="210" t="s">
        <v>202</v>
      </c>
      <c r="AU808" s="210" t="s">
        <v>88</v>
      </c>
      <c r="AV808" s="14" t="s">
        <v>88</v>
      </c>
      <c r="AW808" s="14" t="s">
        <v>37</v>
      </c>
      <c r="AX808" s="14" t="s">
        <v>78</v>
      </c>
      <c r="AY808" s="210" t="s">
        <v>193</v>
      </c>
    </row>
    <row r="809" spans="1:65" s="14" customFormat="1" ht="11.25">
      <c r="B809" s="200"/>
      <c r="C809" s="201"/>
      <c r="D809" s="191" t="s">
        <v>202</v>
      </c>
      <c r="E809" s="202" t="s">
        <v>19</v>
      </c>
      <c r="F809" s="203" t="s">
        <v>878</v>
      </c>
      <c r="G809" s="201"/>
      <c r="H809" s="204">
        <v>4</v>
      </c>
      <c r="I809" s="205"/>
      <c r="J809" s="201"/>
      <c r="K809" s="201"/>
      <c r="L809" s="206"/>
      <c r="M809" s="207"/>
      <c r="N809" s="208"/>
      <c r="O809" s="208"/>
      <c r="P809" s="208"/>
      <c r="Q809" s="208"/>
      <c r="R809" s="208"/>
      <c r="S809" s="208"/>
      <c r="T809" s="209"/>
      <c r="AT809" s="210" t="s">
        <v>202</v>
      </c>
      <c r="AU809" s="210" t="s">
        <v>88</v>
      </c>
      <c r="AV809" s="14" t="s">
        <v>88</v>
      </c>
      <c r="AW809" s="14" t="s">
        <v>37</v>
      </c>
      <c r="AX809" s="14" t="s">
        <v>78</v>
      </c>
      <c r="AY809" s="210" t="s">
        <v>193</v>
      </c>
    </row>
    <row r="810" spans="1:65" s="14" customFormat="1" ht="11.25">
      <c r="B810" s="200"/>
      <c r="C810" s="201"/>
      <c r="D810" s="191" t="s">
        <v>202</v>
      </c>
      <c r="E810" s="202" t="s">
        <v>19</v>
      </c>
      <c r="F810" s="203" t="s">
        <v>879</v>
      </c>
      <c r="G810" s="201"/>
      <c r="H810" s="204">
        <v>4.0999999999999996</v>
      </c>
      <c r="I810" s="205"/>
      <c r="J810" s="201"/>
      <c r="K810" s="201"/>
      <c r="L810" s="206"/>
      <c r="M810" s="207"/>
      <c r="N810" s="208"/>
      <c r="O810" s="208"/>
      <c r="P810" s="208"/>
      <c r="Q810" s="208"/>
      <c r="R810" s="208"/>
      <c r="S810" s="208"/>
      <c r="T810" s="209"/>
      <c r="AT810" s="210" t="s">
        <v>202</v>
      </c>
      <c r="AU810" s="210" t="s">
        <v>88</v>
      </c>
      <c r="AV810" s="14" t="s">
        <v>88</v>
      </c>
      <c r="AW810" s="14" t="s">
        <v>37</v>
      </c>
      <c r="AX810" s="14" t="s">
        <v>78</v>
      </c>
      <c r="AY810" s="210" t="s">
        <v>193</v>
      </c>
    </row>
    <row r="811" spans="1:65" s="15" customFormat="1" ht="11.25">
      <c r="B811" s="211"/>
      <c r="C811" s="212"/>
      <c r="D811" s="191" t="s">
        <v>202</v>
      </c>
      <c r="E811" s="213" t="s">
        <v>19</v>
      </c>
      <c r="F811" s="214" t="s">
        <v>207</v>
      </c>
      <c r="G811" s="212"/>
      <c r="H811" s="215">
        <v>12.4</v>
      </c>
      <c r="I811" s="216"/>
      <c r="J811" s="212"/>
      <c r="K811" s="212"/>
      <c r="L811" s="217"/>
      <c r="M811" s="218"/>
      <c r="N811" s="219"/>
      <c r="O811" s="219"/>
      <c r="P811" s="219"/>
      <c r="Q811" s="219"/>
      <c r="R811" s="219"/>
      <c r="S811" s="219"/>
      <c r="T811" s="220"/>
      <c r="AT811" s="221" t="s">
        <v>202</v>
      </c>
      <c r="AU811" s="221" t="s">
        <v>88</v>
      </c>
      <c r="AV811" s="15" t="s">
        <v>200</v>
      </c>
      <c r="AW811" s="15" t="s">
        <v>37</v>
      </c>
      <c r="AX811" s="15" t="s">
        <v>86</v>
      </c>
      <c r="AY811" s="221" t="s">
        <v>193</v>
      </c>
    </row>
    <row r="812" spans="1:65" s="2" customFormat="1" ht="44.25" customHeight="1">
      <c r="A812" s="36"/>
      <c r="B812" s="37"/>
      <c r="C812" s="176" t="s">
        <v>880</v>
      </c>
      <c r="D812" s="176" t="s">
        <v>196</v>
      </c>
      <c r="E812" s="177" t="s">
        <v>881</v>
      </c>
      <c r="F812" s="178" t="s">
        <v>882</v>
      </c>
      <c r="G812" s="179" t="s">
        <v>425</v>
      </c>
      <c r="H812" s="180">
        <v>12</v>
      </c>
      <c r="I812" s="181"/>
      <c r="J812" s="182">
        <f>ROUND(I812*H812,2)</f>
        <v>0</v>
      </c>
      <c r="K812" s="178" t="s">
        <v>212</v>
      </c>
      <c r="L812" s="41"/>
      <c r="M812" s="183" t="s">
        <v>19</v>
      </c>
      <c r="N812" s="184" t="s">
        <v>49</v>
      </c>
      <c r="O812" s="66"/>
      <c r="P812" s="185">
        <f>O812*H812</f>
        <v>0</v>
      </c>
      <c r="Q812" s="185">
        <v>0</v>
      </c>
      <c r="R812" s="185">
        <f>Q812*H812</f>
        <v>0</v>
      </c>
      <c r="S812" s="185">
        <v>1.584E-2</v>
      </c>
      <c r="T812" s="186">
        <f>S812*H812</f>
        <v>0.19008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87" t="s">
        <v>295</v>
      </c>
      <c r="AT812" s="187" t="s">
        <v>196</v>
      </c>
      <c r="AU812" s="187" t="s">
        <v>88</v>
      </c>
      <c r="AY812" s="19" t="s">
        <v>193</v>
      </c>
      <c r="BE812" s="188">
        <f>IF(N812="základní",J812,0)</f>
        <v>0</v>
      </c>
      <c r="BF812" s="188">
        <f>IF(N812="snížená",J812,0)</f>
        <v>0</v>
      </c>
      <c r="BG812" s="188">
        <f>IF(N812="zákl. přenesená",J812,0)</f>
        <v>0</v>
      </c>
      <c r="BH812" s="188">
        <f>IF(N812="sníž. přenesená",J812,0)</f>
        <v>0</v>
      </c>
      <c r="BI812" s="188">
        <f>IF(N812="nulová",J812,0)</f>
        <v>0</v>
      </c>
      <c r="BJ812" s="19" t="s">
        <v>86</v>
      </c>
      <c r="BK812" s="188">
        <f>ROUND(I812*H812,2)</f>
        <v>0</v>
      </c>
      <c r="BL812" s="19" t="s">
        <v>295</v>
      </c>
      <c r="BM812" s="187" t="s">
        <v>883</v>
      </c>
    </row>
    <row r="813" spans="1:65" s="2" customFormat="1" ht="11.25">
      <c r="A813" s="36"/>
      <c r="B813" s="37"/>
      <c r="C813" s="38"/>
      <c r="D813" s="222" t="s">
        <v>214</v>
      </c>
      <c r="E813" s="38"/>
      <c r="F813" s="223" t="s">
        <v>884</v>
      </c>
      <c r="G813" s="38"/>
      <c r="H813" s="38"/>
      <c r="I813" s="224"/>
      <c r="J813" s="38"/>
      <c r="K813" s="38"/>
      <c r="L813" s="41"/>
      <c r="M813" s="225"/>
      <c r="N813" s="226"/>
      <c r="O813" s="66"/>
      <c r="P813" s="66"/>
      <c r="Q813" s="66"/>
      <c r="R813" s="66"/>
      <c r="S813" s="66"/>
      <c r="T813" s="67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T813" s="19" t="s">
        <v>214</v>
      </c>
      <c r="AU813" s="19" t="s">
        <v>88</v>
      </c>
    </row>
    <row r="814" spans="1:65" s="13" customFormat="1" ht="11.25">
      <c r="B814" s="189"/>
      <c r="C814" s="190"/>
      <c r="D814" s="191" t="s">
        <v>202</v>
      </c>
      <c r="E814" s="192" t="s">
        <v>19</v>
      </c>
      <c r="F814" s="193" t="s">
        <v>203</v>
      </c>
      <c r="G814" s="190"/>
      <c r="H814" s="192" t="s">
        <v>19</v>
      </c>
      <c r="I814" s="194"/>
      <c r="J814" s="190"/>
      <c r="K814" s="190"/>
      <c r="L814" s="195"/>
      <c r="M814" s="196"/>
      <c r="N814" s="197"/>
      <c r="O814" s="197"/>
      <c r="P814" s="197"/>
      <c r="Q814" s="197"/>
      <c r="R814" s="197"/>
      <c r="S814" s="197"/>
      <c r="T814" s="198"/>
      <c r="AT814" s="199" t="s">
        <v>202</v>
      </c>
      <c r="AU814" s="199" t="s">
        <v>88</v>
      </c>
      <c r="AV814" s="13" t="s">
        <v>86</v>
      </c>
      <c r="AW814" s="13" t="s">
        <v>37</v>
      </c>
      <c r="AX814" s="13" t="s">
        <v>78</v>
      </c>
      <c r="AY814" s="199" t="s">
        <v>193</v>
      </c>
    </row>
    <row r="815" spans="1:65" s="13" customFormat="1" ht="11.25">
      <c r="B815" s="189"/>
      <c r="C815" s="190"/>
      <c r="D815" s="191" t="s">
        <v>202</v>
      </c>
      <c r="E815" s="192" t="s">
        <v>19</v>
      </c>
      <c r="F815" s="193" t="s">
        <v>337</v>
      </c>
      <c r="G815" s="190"/>
      <c r="H815" s="192" t="s">
        <v>19</v>
      </c>
      <c r="I815" s="194"/>
      <c r="J815" s="190"/>
      <c r="K815" s="190"/>
      <c r="L815" s="195"/>
      <c r="M815" s="196"/>
      <c r="N815" s="197"/>
      <c r="O815" s="197"/>
      <c r="P815" s="197"/>
      <c r="Q815" s="197"/>
      <c r="R815" s="197"/>
      <c r="S815" s="197"/>
      <c r="T815" s="198"/>
      <c r="AT815" s="199" t="s">
        <v>202</v>
      </c>
      <c r="AU815" s="199" t="s">
        <v>88</v>
      </c>
      <c r="AV815" s="13" t="s">
        <v>86</v>
      </c>
      <c r="AW815" s="13" t="s">
        <v>37</v>
      </c>
      <c r="AX815" s="13" t="s">
        <v>78</v>
      </c>
      <c r="AY815" s="199" t="s">
        <v>193</v>
      </c>
    </row>
    <row r="816" spans="1:65" s="13" customFormat="1" ht="11.25">
      <c r="B816" s="189"/>
      <c r="C816" s="190"/>
      <c r="D816" s="191" t="s">
        <v>202</v>
      </c>
      <c r="E816" s="192" t="s">
        <v>19</v>
      </c>
      <c r="F816" s="193" t="s">
        <v>338</v>
      </c>
      <c r="G816" s="190"/>
      <c r="H816" s="192" t="s">
        <v>19</v>
      </c>
      <c r="I816" s="194"/>
      <c r="J816" s="190"/>
      <c r="K816" s="190"/>
      <c r="L816" s="195"/>
      <c r="M816" s="196"/>
      <c r="N816" s="197"/>
      <c r="O816" s="197"/>
      <c r="P816" s="197"/>
      <c r="Q816" s="197"/>
      <c r="R816" s="197"/>
      <c r="S816" s="197"/>
      <c r="T816" s="198"/>
      <c r="AT816" s="199" t="s">
        <v>202</v>
      </c>
      <c r="AU816" s="199" t="s">
        <v>88</v>
      </c>
      <c r="AV816" s="13" t="s">
        <v>86</v>
      </c>
      <c r="AW816" s="13" t="s">
        <v>37</v>
      </c>
      <c r="AX816" s="13" t="s">
        <v>78</v>
      </c>
      <c r="AY816" s="199" t="s">
        <v>193</v>
      </c>
    </row>
    <row r="817" spans="1:65" s="14" customFormat="1" ht="11.25">
      <c r="B817" s="200"/>
      <c r="C817" s="201"/>
      <c r="D817" s="191" t="s">
        <v>202</v>
      </c>
      <c r="E817" s="202" t="s">
        <v>19</v>
      </c>
      <c r="F817" s="203" t="s">
        <v>885</v>
      </c>
      <c r="G817" s="201"/>
      <c r="H817" s="204">
        <v>12</v>
      </c>
      <c r="I817" s="205"/>
      <c r="J817" s="201"/>
      <c r="K817" s="201"/>
      <c r="L817" s="206"/>
      <c r="M817" s="207"/>
      <c r="N817" s="208"/>
      <c r="O817" s="208"/>
      <c r="P817" s="208"/>
      <c r="Q817" s="208"/>
      <c r="R817" s="208"/>
      <c r="S817" s="208"/>
      <c r="T817" s="209"/>
      <c r="AT817" s="210" t="s">
        <v>202</v>
      </c>
      <c r="AU817" s="210" t="s">
        <v>88</v>
      </c>
      <c r="AV817" s="14" t="s">
        <v>88</v>
      </c>
      <c r="AW817" s="14" t="s">
        <v>37</v>
      </c>
      <c r="AX817" s="14" t="s">
        <v>78</v>
      </c>
      <c r="AY817" s="210" t="s">
        <v>193</v>
      </c>
    </row>
    <row r="818" spans="1:65" s="15" customFormat="1" ht="11.25">
      <c r="B818" s="211"/>
      <c r="C818" s="212"/>
      <c r="D818" s="191" t="s">
        <v>202</v>
      </c>
      <c r="E818" s="213" t="s">
        <v>19</v>
      </c>
      <c r="F818" s="214" t="s">
        <v>207</v>
      </c>
      <c r="G818" s="212"/>
      <c r="H818" s="215">
        <v>12</v>
      </c>
      <c r="I818" s="216"/>
      <c r="J818" s="212"/>
      <c r="K818" s="212"/>
      <c r="L818" s="217"/>
      <c r="M818" s="218"/>
      <c r="N818" s="219"/>
      <c r="O818" s="219"/>
      <c r="P818" s="219"/>
      <c r="Q818" s="219"/>
      <c r="R818" s="219"/>
      <c r="S818" s="219"/>
      <c r="T818" s="220"/>
      <c r="AT818" s="221" t="s">
        <v>202</v>
      </c>
      <c r="AU818" s="221" t="s">
        <v>88</v>
      </c>
      <c r="AV818" s="15" t="s">
        <v>200</v>
      </c>
      <c r="AW818" s="15" t="s">
        <v>37</v>
      </c>
      <c r="AX818" s="15" t="s">
        <v>86</v>
      </c>
      <c r="AY818" s="221" t="s">
        <v>193</v>
      </c>
    </row>
    <row r="819" spans="1:65" s="2" customFormat="1" ht="44.25" customHeight="1">
      <c r="A819" s="36"/>
      <c r="B819" s="37"/>
      <c r="C819" s="176" t="s">
        <v>886</v>
      </c>
      <c r="D819" s="176" t="s">
        <v>196</v>
      </c>
      <c r="E819" s="177" t="s">
        <v>887</v>
      </c>
      <c r="F819" s="178" t="s">
        <v>888</v>
      </c>
      <c r="G819" s="179" t="s">
        <v>425</v>
      </c>
      <c r="H819" s="180">
        <v>8.6</v>
      </c>
      <c r="I819" s="181"/>
      <c r="J819" s="182">
        <f>ROUND(I819*H819,2)</f>
        <v>0</v>
      </c>
      <c r="K819" s="178" t="s">
        <v>212</v>
      </c>
      <c r="L819" s="41"/>
      <c r="M819" s="183" t="s">
        <v>19</v>
      </c>
      <c r="N819" s="184" t="s">
        <v>49</v>
      </c>
      <c r="O819" s="66"/>
      <c r="P819" s="185">
        <f>O819*H819</f>
        <v>0</v>
      </c>
      <c r="Q819" s="185">
        <v>0</v>
      </c>
      <c r="R819" s="185">
        <f>Q819*H819</f>
        <v>0</v>
      </c>
      <c r="S819" s="185">
        <v>1.584E-2</v>
      </c>
      <c r="T819" s="186">
        <f>S819*H819</f>
        <v>0.13622399999999998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87" t="s">
        <v>295</v>
      </c>
      <c r="AT819" s="187" t="s">
        <v>196</v>
      </c>
      <c r="AU819" s="187" t="s">
        <v>88</v>
      </c>
      <c r="AY819" s="19" t="s">
        <v>193</v>
      </c>
      <c r="BE819" s="188">
        <f>IF(N819="základní",J819,0)</f>
        <v>0</v>
      </c>
      <c r="BF819" s="188">
        <f>IF(N819="snížená",J819,0)</f>
        <v>0</v>
      </c>
      <c r="BG819" s="188">
        <f>IF(N819="zákl. přenesená",J819,0)</f>
        <v>0</v>
      </c>
      <c r="BH819" s="188">
        <f>IF(N819="sníž. přenesená",J819,0)</f>
        <v>0</v>
      </c>
      <c r="BI819" s="188">
        <f>IF(N819="nulová",J819,0)</f>
        <v>0</v>
      </c>
      <c r="BJ819" s="19" t="s">
        <v>86</v>
      </c>
      <c r="BK819" s="188">
        <f>ROUND(I819*H819,2)</f>
        <v>0</v>
      </c>
      <c r="BL819" s="19" t="s">
        <v>295</v>
      </c>
      <c r="BM819" s="187" t="s">
        <v>889</v>
      </c>
    </row>
    <row r="820" spans="1:65" s="2" customFormat="1" ht="11.25">
      <c r="A820" s="36"/>
      <c r="B820" s="37"/>
      <c r="C820" s="38"/>
      <c r="D820" s="222" t="s">
        <v>214</v>
      </c>
      <c r="E820" s="38"/>
      <c r="F820" s="223" t="s">
        <v>890</v>
      </c>
      <c r="G820" s="38"/>
      <c r="H820" s="38"/>
      <c r="I820" s="224"/>
      <c r="J820" s="38"/>
      <c r="K820" s="38"/>
      <c r="L820" s="41"/>
      <c r="M820" s="225"/>
      <c r="N820" s="226"/>
      <c r="O820" s="66"/>
      <c r="P820" s="66"/>
      <c r="Q820" s="66"/>
      <c r="R820" s="66"/>
      <c r="S820" s="66"/>
      <c r="T820" s="67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9" t="s">
        <v>214</v>
      </c>
      <c r="AU820" s="19" t="s">
        <v>88</v>
      </c>
    </row>
    <row r="821" spans="1:65" s="13" customFormat="1" ht="11.25">
      <c r="B821" s="189"/>
      <c r="C821" s="190"/>
      <c r="D821" s="191" t="s">
        <v>202</v>
      </c>
      <c r="E821" s="192" t="s">
        <v>19</v>
      </c>
      <c r="F821" s="193" t="s">
        <v>203</v>
      </c>
      <c r="G821" s="190"/>
      <c r="H821" s="192" t="s">
        <v>19</v>
      </c>
      <c r="I821" s="194"/>
      <c r="J821" s="190"/>
      <c r="K821" s="190"/>
      <c r="L821" s="195"/>
      <c r="M821" s="196"/>
      <c r="N821" s="197"/>
      <c r="O821" s="197"/>
      <c r="P821" s="197"/>
      <c r="Q821" s="197"/>
      <c r="R821" s="197"/>
      <c r="S821" s="197"/>
      <c r="T821" s="198"/>
      <c r="AT821" s="199" t="s">
        <v>202</v>
      </c>
      <c r="AU821" s="199" t="s">
        <v>88</v>
      </c>
      <c r="AV821" s="13" t="s">
        <v>86</v>
      </c>
      <c r="AW821" s="13" t="s">
        <v>37</v>
      </c>
      <c r="AX821" s="13" t="s">
        <v>78</v>
      </c>
      <c r="AY821" s="199" t="s">
        <v>193</v>
      </c>
    </row>
    <row r="822" spans="1:65" s="13" customFormat="1" ht="11.25">
      <c r="B822" s="189"/>
      <c r="C822" s="190"/>
      <c r="D822" s="191" t="s">
        <v>202</v>
      </c>
      <c r="E822" s="192" t="s">
        <v>19</v>
      </c>
      <c r="F822" s="193" t="s">
        <v>337</v>
      </c>
      <c r="G822" s="190"/>
      <c r="H822" s="192" t="s">
        <v>19</v>
      </c>
      <c r="I822" s="194"/>
      <c r="J822" s="190"/>
      <c r="K822" s="190"/>
      <c r="L822" s="195"/>
      <c r="M822" s="196"/>
      <c r="N822" s="197"/>
      <c r="O822" s="197"/>
      <c r="P822" s="197"/>
      <c r="Q822" s="197"/>
      <c r="R822" s="197"/>
      <c r="S822" s="197"/>
      <c r="T822" s="198"/>
      <c r="AT822" s="199" t="s">
        <v>202</v>
      </c>
      <c r="AU822" s="199" t="s">
        <v>88</v>
      </c>
      <c r="AV822" s="13" t="s">
        <v>86</v>
      </c>
      <c r="AW822" s="13" t="s">
        <v>37</v>
      </c>
      <c r="AX822" s="13" t="s">
        <v>78</v>
      </c>
      <c r="AY822" s="199" t="s">
        <v>193</v>
      </c>
    </row>
    <row r="823" spans="1:65" s="13" customFormat="1" ht="11.25">
      <c r="B823" s="189"/>
      <c r="C823" s="190"/>
      <c r="D823" s="191" t="s">
        <v>202</v>
      </c>
      <c r="E823" s="192" t="s">
        <v>19</v>
      </c>
      <c r="F823" s="193" t="s">
        <v>338</v>
      </c>
      <c r="G823" s="190"/>
      <c r="H823" s="192" t="s">
        <v>19</v>
      </c>
      <c r="I823" s="194"/>
      <c r="J823" s="190"/>
      <c r="K823" s="190"/>
      <c r="L823" s="195"/>
      <c r="M823" s="196"/>
      <c r="N823" s="197"/>
      <c r="O823" s="197"/>
      <c r="P823" s="197"/>
      <c r="Q823" s="197"/>
      <c r="R823" s="197"/>
      <c r="S823" s="197"/>
      <c r="T823" s="198"/>
      <c r="AT823" s="199" t="s">
        <v>202</v>
      </c>
      <c r="AU823" s="199" t="s">
        <v>88</v>
      </c>
      <c r="AV823" s="13" t="s">
        <v>86</v>
      </c>
      <c r="AW823" s="13" t="s">
        <v>37</v>
      </c>
      <c r="AX823" s="13" t="s">
        <v>78</v>
      </c>
      <c r="AY823" s="199" t="s">
        <v>193</v>
      </c>
    </row>
    <row r="824" spans="1:65" s="14" customFormat="1" ht="11.25">
      <c r="B824" s="200"/>
      <c r="C824" s="201"/>
      <c r="D824" s="191" t="s">
        <v>202</v>
      </c>
      <c r="E824" s="202" t="s">
        <v>19</v>
      </c>
      <c r="F824" s="203" t="s">
        <v>891</v>
      </c>
      <c r="G824" s="201"/>
      <c r="H824" s="204">
        <v>8.6</v>
      </c>
      <c r="I824" s="205"/>
      <c r="J824" s="201"/>
      <c r="K824" s="201"/>
      <c r="L824" s="206"/>
      <c r="M824" s="207"/>
      <c r="N824" s="208"/>
      <c r="O824" s="208"/>
      <c r="P824" s="208"/>
      <c r="Q824" s="208"/>
      <c r="R824" s="208"/>
      <c r="S824" s="208"/>
      <c r="T824" s="209"/>
      <c r="AT824" s="210" t="s">
        <v>202</v>
      </c>
      <c r="AU824" s="210" t="s">
        <v>88</v>
      </c>
      <c r="AV824" s="14" t="s">
        <v>88</v>
      </c>
      <c r="AW824" s="14" t="s">
        <v>37</v>
      </c>
      <c r="AX824" s="14" t="s">
        <v>78</v>
      </c>
      <c r="AY824" s="210" t="s">
        <v>193</v>
      </c>
    </row>
    <row r="825" spans="1:65" s="15" customFormat="1" ht="11.25">
      <c r="B825" s="211"/>
      <c r="C825" s="212"/>
      <c r="D825" s="191" t="s">
        <v>202</v>
      </c>
      <c r="E825" s="213" t="s">
        <v>19</v>
      </c>
      <c r="F825" s="214" t="s">
        <v>207</v>
      </c>
      <c r="G825" s="212"/>
      <c r="H825" s="215">
        <v>8.6</v>
      </c>
      <c r="I825" s="216"/>
      <c r="J825" s="212"/>
      <c r="K825" s="212"/>
      <c r="L825" s="217"/>
      <c r="M825" s="218"/>
      <c r="N825" s="219"/>
      <c r="O825" s="219"/>
      <c r="P825" s="219"/>
      <c r="Q825" s="219"/>
      <c r="R825" s="219"/>
      <c r="S825" s="219"/>
      <c r="T825" s="220"/>
      <c r="AT825" s="221" t="s">
        <v>202</v>
      </c>
      <c r="AU825" s="221" t="s">
        <v>88</v>
      </c>
      <c r="AV825" s="15" t="s">
        <v>200</v>
      </c>
      <c r="AW825" s="15" t="s">
        <v>37</v>
      </c>
      <c r="AX825" s="15" t="s">
        <v>86</v>
      </c>
      <c r="AY825" s="221" t="s">
        <v>193</v>
      </c>
    </row>
    <row r="826" spans="1:65" s="2" customFormat="1" ht="44.25" customHeight="1">
      <c r="A826" s="36"/>
      <c r="B826" s="37"/>
      <c r="C826" s="176" t="s">
        <v>892</v>
      </c>
      <c r="D826" s="176" t="s">
        <v>196</v>
      </c>
      <c r="E826" s="177" t="s">
        <v>893</v>
      </c>
      <c r="F826" s="178" t="s">
        <v>894</v>
      </c>
      <c r="G826" s="179" t="s">
        <v>425</v>
      </c>
      <c r="H826" s="180">
        <v>1.4</v>
      </c>
      <c r="I826" s="181"/>
      <c r="J826" s="182">
        <f>ROUND(I826*H826,2)</f>
        <v>0</v>
      </c>
      <c r="K826" s="178" t="s">
        <v>212</v>
      </c>
      <c r="L826" s="41"/>
      <c r="M826" s="183" t="s">
        <v>19</v>
      </c>
      <c r="N826" s="184" t="s">
        <v>49</v>
      </c>
      <c r="O826" s="66"/>
      <c r="P826" s="185">
        <f>O826*H826</f>
        <v>0</v>
      </c>
      <c r="Q826" s="185">
        <v>0</v>
      </c>
      <c r="R826" s="185">
        <f>Q826*H826</f>
        <v>0</v>
      </c>
      <c r="S826" s="185">
        <v>2.4750000000000001E-2</v>
      </c>
      <c r="T826" s="186">
        <f>S826*H826</f>
        <v>3.465E-2</v>
      </c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R826" s="187" t="s">
        <v>295</v>
      </c>
      <c r="AT826" s="187" t="s">
        <v>196</v>
      </c>
      <c r="AU826" s="187" t="s">
        <v>88</v>
      </c>
      <c r="AY826" s="19" t="s">
        <v>193</v>
      </c>
      <c r="BE826" s="188">
        <f>IF(N826="základní",J826,0)</f>
        <v>0</v>
      </c>
      <c r="BF826" s="188">
        <f>IF(N826="snížená",J826,0)</f>
        <v>0</v>
      </c>
      <c r="BG826" s="188">
        <f>IF(N826="zákl. přenesená",J826,0)</f>
        <v>0</v>
      </c>
      <c r="BH826" s="188">
        <f>IF(N826="sníž. přenesená",J826,0)</f>
        <v>0</v>
      </c>
      <c r="BI826" s="188">
        <f>IF(N826="nulová",J826,0)</f>
        <v>0</v>
      </c>
      <c r="BJ826" s="19" t="s">
        <v>86</v>
      </c>
      <c r="BK826" s="188">
        <f>ROUND(I826*H826,2)</f>
        <v>0</v>
      </c>
      <c r="BL826" s="19" t="s">
        <v>295</v>
      </c>
      <c r="BM826" s="187" t="s">
        <v>895</v>
      </c>
    </row>
    <row r="827" spans="1:65" s="2" customFormat="1" ht="11.25">
      <c r="A827" s="36"/>
      <c r="B827" s="37"/>
      <c r="C827" s="38"/>
      <c r="D827" s="222" t="s">
        <v>214</v>
      </c>
      <c r="E827" s="38"/>
      <c r="F827" s="223" t="s">
        <v>896</v>
      </c>
      <c r="G827" s="38"/>
      <c r="H827" s="38"/>
      <c r="I827" s="224"/>
      <c r="J827" s="38"/>
      <c r="K827" s="38"/>
      <c r="L827" s="41"/>
      <c r="M827" s="225"/>
      <c r="N827" s="226"/>
      <c r="O827" s="66"/>
      <c r="P827" s="66"/>
      <c r="Q827" s="66"/>
      <c r="R827" s="66"/>
      <c r="S827" s="66"/>
      <c r="T827" s="67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T827" s="19" t="s">
        <v>214</v>
      </c>
      <c r="AU827" s="19" t="s">
        <v>88</v>
      </c>
    </row>
    <row r="828" spans="1:65" s="13" customFormat="1" ht="11.25">
      <c r="B828" s="189"/>
      <c r="C828" s="190"/>
      <c r="D828" s="191" t="s">
        <v>202</v>
      </c>
      <c r="E828" s="192" t="s">
        <v>19</v>
      </c>
      <c r="F828" s="193" t="s">
        <v>203</v>
      </c>
      <c r="G828" s="190"/>
      <c r="H828" s="192" t="s">
        <v>19</v>
      </c>
      <c r="I828" s="194"/>
      <c r="J828" s="190"/>
      <c r="K828" s="190"/>
      <c r="L828" s="195"/>
      <c r="M828" s="196"/>
      <c r="N828" s="197"/>
      <c r="O828" s="197"/>
      <c r="P828" s="197"/>
      <c r="Q828" s="197"/>
      <c r="R828" s="197"/>
      <c r="S828" s="197"/>
      <c r="T828" s="198"/>
      <c r="AT828" s="199" t="s">
        <v>202</v>
      </c>
      <c r="AU828" s="199" t="s">
        <v>88</v>
      </c>
      <c r="AV828" s="13" t="s">
        <v>86</v>
      </c>
      <c r="AW828" s="13" t="s">
        <v>37</v>
      </c>
      <c r="AX828" s="13" t="s">
        <v>78</v>
      </c>
      <c r="AY828" s="199" t="s">
        <v>193</v>
      </c>
    </row>
    <row r="829" spans="1:65" s="13" customFormat="1" ht="11.25">
      <c r="B829" s="189"/>
      <c r="C829" s="190"/>
      <c r="D829" s="191" t="s">
        <v>202</v>
      </c>
      <c r="E829" s="192" t="s">
        <v>19</v>
      </c>
      <c r="F829" s="193" t="s">
        <v>337</v>
      </c>
      <c r="G829" s="190"/>
      <c r="H829" s="192" t="s">
        <v>19</v>
      </c>
      <c r="I829" s="194"/>
      <c r="J829" s="190"/>
      <c r="K829" s="190"/>
      <c r="L829" s="195"/>
      <c r="M829" s="196"/>
      <c r="N829" s="197"/>
      <c r="O829" s="197"/>
      <c r="P829" s="197"/>
      <c r="Q829" s="197"/>
      <c r="R829" s="197"/>
      <c r="S829" s="197"/>
      <c r="T829" s="198"/>
      <c r="AT829" s="199" t="s">
        <v>202</v>
      </c>
      <c r="AU829" s="199" t="s">
        <v>88</v>
      </c>
      <c r="AV829" s="13" t="s">
        <v>86</v>
      </c>
      <c r="AW829" s="13" t="s">
        <v>37</v>
      </c>
      <c r="AX829" s="13" t="s">
        <v>78</v>
      </c>
      <c r="AY829" s="199" t="s">
        <v>193</v>
      </c>
    </row>
    <row r="830" spans="1:65" s="13" customFormat="1" ht="11.25">
      <c r="B830" s="189"/>
      <c r="C830" s="190"/>
      <c r="D830" s="191" t="s">
        <v>202</v>
      </c>
      <c r="E830" s="192" t="s">
        <v>19</v>
      </c>
      <c r="F830" s="193" t="s">
        <v>338</v>
      </c>
      <c r="G830" s="190"/>
      <c r="H830" s="192" t="s">
        <v>19</v>
      </c>
      <c r="I830" s="194"/>
      <c r="J830" s="190"/>
      <c r="K830" s="190"/>
      <c r="L830" s="195"/>
      <c r="M830" s="196"/>
      <c r="N830" s="197"/>
      <c r="O830" s="197"/>
      <c r="P830" s="197"/>
      <c r="Q830" s="197"/>
      <c r="R830" s="197"/>
      <c r="S830" s="197"/>
      <c r="T830" s="198"/>
      <c r="AT830" s="199" t="s">
        <v>202</v>
      </c>
      <c r="AU830" s="199" t="s">
        <v>88</v>
      </c>
      <c r="AV830" s="13" t="s">
        <v>86</v>
      </c>
      <c r="AW830" s="13" t="s">
        <v>37</v>
      </c>
      <c r="AX830" s="13" t="s">
        <v>78</v>
      </c>
      <c r="AY830" s="199" t="s">
        <v>193</v>
      </c>
    </row>
    <row r="831" spans="1:65" s="14" customFormat="1" ht="11.25">
      <c r="B831" s="200"/>
      <c r="C831" s="201"/>
      <c r="D831" s="191" t="s">
        <v>202</v>
      </c>
      <c r="E831" s="202" t="s">
        <v>19</v>
      </c>
      <c r="F831" s="203" t="s">
        <v>897</v>
      </c>
      <c r="G831" s="201"/>
      <c r="H831" s="204">
        <v>1.4</v>
      </c>
      <c r="I831" s="205"/>
      <c r="J831" s="201"/>
      <c r="K831" s="201"/>
      <c r="L831" s="206"/>
      <c r="M831" s="207"/>
      <c r="N831" s="208"/>
      <c r="O831" s="208"/>
      <c r="P831" s="208"/>
      <c r="Q831" s="208"/>
      <c r="R831" s="208"/>
      <c r="S831" s="208"/>
      <c r="T831" s="209"/>
      <c r="AT831" s="210" t="s">
        <v>202</v>
      </c>
      <c r="AU831" s="210" t="s">
        <v>88</v>
      </c>
      <c r="AV831" s="14" t="s">
        <v>88</v>
      </c>
      <c r="AW831" s="14" t="s">
        <v>37</v>
      </c>
      <c r="AX831" s="14" t="s">
        <v>78</v>
      </c>
      <c r="AY831" s="210" t="s">
        <v>193</v>
      </c>
    </row>
    <row r="832" spans="1:65" s="15" customFormat="1" ht="11.25">
      <c r="B832" s="211"/>
      <c r="C832" s="212"/>
      <c r="D832" s="191" t="s">
        <v>202</v>
      </c>
      <c r="E832" s="213" t="s">
        <v>19</v>
      </c>
      <c r="F832" s="214" t="s">
        <v>207</v>
      </c>
      <c r="G832" s="212"/>
      <c r="H832" s="215">
        <v>1.4</v>
      </c>
      <c r="I832" s="216"/>
      <c r="J832" s="212"/>
      <c r="K832" s="212"/>
      <c r="L832" s="217"/>
      <c r="M832" s="218"/>
      <c r="N832" s="219"/>
      <c r="O832" s="219"/>
      <c r="P832" s="219"/>
      <c r="Q832" s="219"/>
      <c r="R832" s="219"/>
      <c r="S832" s="219"/>
      <c r="T832" s="220"/>
      <c r="AT832" s="221" t="s">
        <v>202</v>
      </c>
      <c r="AU832" s="221" t="s">
        <v>88</v>
      </c>
      <c r="AV832" s="15" t="s">
        <v>200</v>
      </c>
      <c r="AW832" s="15" t="s">
        <v>37</v>
      </c>
      <c r="AX832" s="15" t="s">
        <v>86</v>
      </c>
      <c r="AY832" s="221" t="s">
        <v>193</v>
      </c>
    </row>
    <row r="833" spans="1:65" s="2" customFormat="1" ht="37.9" customHeight="1">
      <c r="A833" s="36"/>
      <c r="B833" s="37"/>
      <c r="C833" s="176" t="s">
        <v>898</v>
      </c>
      <c r="D833" s="176" t="s">
        <v>196</v>
      </c>
      <c r="E833" s="177" t="s">
        <v>899</v>
      </c>
      <c r="F833" s="178" t="s">
        <v>900</v>
      </c>
      <c r="G833" s="179" t="s">
        <v>425</v>
      </c>
      <c r="H833" s="180">
        <v>5</v>
      </c>
      <c r="I833" s="181"/>
      <c r="J833" s="182">
        <f>ROUND(I833*H833,2)</f>
        <v>0</v>
      </c>
      <c r="K833" s="178" t="s">
        <v>212</v>
      </c>
      <c r="L833" s="41"/>
      <c r="M833" s="183" t="s">
        <v>19</v>
      </c>
      <c r="N833" s="184" t="s">
        <v>49</v>
      </c>
      <c r="O833" s="66"/>
      <c r="P833" s="185">
        <f>O833*H833</f>
        <v>0</v>
      </c>
      <c r="Q833" s="185">
        <v>0</v>
      </c>
      <c r="R833" s="185">
        <f>Q833*H833</f>
        <v>0</v>
      </c>
      <c r="S833" s="185">
        <v>3.3000000000000002E-2</v>
      </c>
      <c r="T833" s="186">
        <f>S833*H833</f>
        <v>0.16500000000000001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87" t="s">
        <v>295</v>
      </c>
      <c r="AT833" s="187" t="s">
        <v>196</v>
      </c>
      <c r="AU833" s="187" t="s">
        <v>88</v>
      </c>
      <c r="AY833" s="19" t="s">
        <v>193</v>
      </c>
      <c r="BE833" s="188">
        <f>IF(N833="základní",J833,0)</f>
        <v>0</v>
      </c>
      <c r="BF833" s="188">
        <f>IF(N833="snížená",J833,0)</f>
        <v>0</v>
      </c>
      <c r="BG833" s="188">
        <f>IF(N833="zákl. přenesená",J833,0)</f>
        <v>0</v>
      </c>
      <c r="BH833" s="188">
        <f>IF(N833="sníž. přenesená",J833,0)</f>
        <v>0</v>
      </c>
      <c r="BI833" s="188">
        <f>IF(N833="nulová",J833,0)</f>
        <v>0</v>
      </c>
      <c r="BJ833" s="19" t="s">
        <v>86</v>
      </c>
      <c r="BK833" s="188">
        <f>ROUND(I833*H833,2)</f>
        <v>0</v>
      </c>
      <c r="BL833" s="19" t="s">
        <v>295</v>
      </c>
      <c r="BM833" s="187" t="s">
        <v>901</v>
      </c>
    </row>
    <row r="834" spans="1:65" s="2" customFormat="1" ht="11.25">
      <c r="A834" s="36"/>
      <c r="B834" s="37"/>
      <c r="C834" s="38"/>
      <c r="D834" s="222" t="s">
        <v>214</v>
      </c>
      <c r="E834" s="38"/>
      <c r="F834" s="223" t="s">
        <v>902</v>
      </c>
      <c r="G834" s="38"/>
      <c r="H834" s="38"/>
      <c r="I834" s="224"/>
      <c r="J834" s="38"/>
      <c r="K834" s="38"/>
      <c r="L834" s="41"/>
      <c r="M834" s="225"/>
      <c r="N834" s="226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214</v>
      </c>
      <c r="AU834" s="19" t="s">
        <v>88</v>
      </c>
    </row>
    <row r="835" spans="1:65" s="13" customFormat="1" ht="11.25">
      <c r="B835" s="189"/>
      <c r="C835" s="190"/>
      <c r="D835" s="191" t="s">
        <v>202</v>
      </c>
      <c r="E835" s="192" t="s">
        <v>19</v>
      </c>
      <c r="F835" s="193" t="s">
        <v>203</v>
      </c>
      <c r="G835" s="190"/>
      <c r="H835" s="192" t="s">
        <v>19</v>
      </c>
      <c r="I835" s="194"/>
      <c r="J835" s="190"/>
      <c r="K835" s="190"/>
      <c r="L835" s="195"/>
      <c r="M835" s="196"/>
      <c r="N835" s="197"/>
      <c r="O835" s="197"/>
      <c r="P835" s="197"/>
      <c r="Q835" s="197"/>
      <c r="R835" s="197"/>
      <c r="S835" s="197"/>
      <c r="T835" s="198"/>
      <c r="AT835" s="199" t="s">
        <v>202</v>
      </c>
      <c r="AU835" s="199" t="s">
        <v>88</v>
      </c>
      <c r="AV835" s="13" t="s">
        <v>86</v>
      </c>
      <c r="AW835" s="13" t="s">
        <v>37</v>
      </c>
      <c r="AX835" s="13" t="s">
        <v>78</v>
      </c>
      <c r="AY835" s="199" t="s">
        <v>193</v>
      </c>
    </row>
    <row r="836" spans="1:65" s="13" customFormat="1" ht="11.25">
      <c r="B836" s="189"/>
      <c r="C836" s="190"/>
      <c r="D836" s="191" t="s">
        <v>202</v>
      </c>
      <c r="E836" s="192" t="s">
        <v>19</v>
      </c>
      <c r="F836" s="193" t="s">
        <v>337</v>
      </c>
      <c r="G836" s="190"/>
      <c r="H836" s="192" t="s">
        <v>19</v>
      </c>
      <c r="I836" s="194"/>
      <c r="J836" s="190"/>
      <c r="K836" s="190"/>
      <c r="L836" s="195"/>
      <c r="M836" s="196"/>
      <c r="N836" s="197"/>
      <c r="O836" s="197"/>
      <c r="P836" s="197"/>
      <c r="Q836" s="197"/>
      <c r="R836" s="197"/>
      <c r="S836" s="197"/>
      <c r="T836" s="198"/>
      <c r="AT836" s="199" t="s">
        <v>202</v>
      </c>
      <c r="AU836" s="199" t="s">
        <v>88</v>
      </c>
      <c r="AV836" s="13" t="s">
        <v>86</v>
      </c>
      <c r="AW836" s="13" t="s">
        <v>37</v>
      </c>
      <c r="AX836" s="13" t="s">
        <v>78</v>
      </c>
      <c r="AY836" s="199" t="s">
        <v>193</v>
      </c>
    </row>
    <row r="837" spans="1:65" s="13" customFormat="1" ht="11.25">
      <c r="B837" s="189"/>
      <c r="C837" s="190"/>
      <c r="D837" s="191" t="s">
        <v>202</v>
      </c>
      <c r="E837" s="192" t="s">
        <v>19</v>
      </c>
      <c r="F837" s="193" t="s">
        <v>338</v>
      </c>
      <c r="G837" s="190"/>
      <c r="H837" s="192" t="s">
        <v>19</v>
      </c>
      <c r="I837" s="194"/>
      <c r="J837" s="190"/>
      <c r="K837" s="190"/>
      <c r="L837" s="195"/>
      <c r="M837" s="196"/>
      <c r="N837" s="197"/>
      <c r="O837" s="197"/>
      <c r="P837" s="197"/>
      <c r="Q837" s="197"/>
      <c r="R837" s="197"/>
      <c r="S837" s="197"/>
      <c r="T837" s="198"/>
      <c r="AT837" s="199" t="s">
        <v>202</v>
      </c>
      <c r="AU837" s="199" t="s">
        <v>88</v>
      </c>
      <c r="AV837" s="13" t="s">
        <v>86</v>
      </c>
      <c r="AW837" s="13" t="s">
        <v>37</v>
      </c>
      <c r="AX837" s="13" t="s">
        <v>78</v>
      </c>
      <c r="AY837" s="199" t="s">
        <v>193</v>
      </c>
    </row>
    <row r="838" spans="1:65" s="14" customFormat="1" ht="11.25">
      <c r="B838" s="200"/>
      <c r="C838" s="201"/>
      <c r="D838" s="191" t="s">
        <v>202</v>
      </c>
      <c r="E838" s="202" t="s">
        <v>19</v>
      </c>
      <c r="F838" s="203" t="s">
        <v>903</v>
      </c>
      <c r="G838" s="201"/>
      <c r="H838" s="204">
        <v>5</v>
      </c>
      <c r="I838" s="205"/>
      <c r="J838" s="201"/>
      <c r="K838" s="201"/>
      <c r="L838" s="206"/>
      <c r="M838" s="207"/>
      <c r="N838" s="208"/>
      <c r="O838" s="208"/>
      <c r="P838" s="208"/>
      <c r="Q838" s="208"/>
      <c r="R838" s="208"/>
      <c r="S838" s="208"/>
      <c r="T838" s="209"/>
      <c r="AT838" s="210" t="s">
        <v>202</v>
      </c>
      <c r="AU838" s="210" t="s">
        <v>88</v>
      </c>
      <c r="AV838" s="14" t="s">
        <v>88</v>
      </c>
      <c r="AW838" s="14" t="s">
        <v>37</v>
      </c>
      <c r="AX838" s="14" t="s">
        <v>78</v>
      </c>
      <c r="AY838" s="210" t="s">
        <v>193</v>
      </c>
    </row>
    <row r="839" spans="1:65" s="15" customFormat="1" ht="11.25">
      <c r="B839" s="211"/>
      <c r="C839" s="212"/>
      <c r="D839" s="191" t="s">
        <v>202</v>
      </c>
      <c r="E839" s="213" t="s">
        <v>19</v>
      </c>
      <c r="F839" s="214" t="s">
        <v>207</v>
      </c>
      <c r="G839" s="212"/>
      <c r="H839" s="215">
        <v>5</v>
      </c>
      <c r="I839" s="216"/>
      <c r="J839" s="212"/>
      <c r="K839" s="212"/>
      <c r="L839" s="217"/>
      <c r="M839" s="218"/>
      <c r="N839" s="219"/>
      <c r="O839" s="219"/>
      <c r="P839" s="219"/>
      <c r="Q839" s="219"/>
      <c r="R839" s="219"/>
      <c r="S839" s="219"/>
      <c r="T839" s="220"/>
      <c r="AT839" s="221" t="s">
        <v>202</v>
      </c>
      <c r="AU839" s="221" t="s">
        <v>88</v>
      </c>
      <c r="AV839" s="15" t="s">
        <v>200</v>
      </c>
      <c r="AW839" s="15" t="s">
        <v>37</v>
      </c>
      <c r="AX839" s="15" t="s">
        <v>86</v>
      </c>
      <c r="AY839" s="221" t="s">
        <v>193</v>
      </c>
    </row>
    <row r="840" spans="1:65" s="2" customFormat="1" ht="44.25" customHeight="1">
      <c r="A840" s="36"/>
      <c r="B840" s="37"/>
      <c r="C840" s="176" t="s">
        <v>904</v>
      </c>
      <c r="D840" s="176" t="s">
        <v>196</v>
      </c>
      <c r="E840" s="177" t="s">
        <v>905</v>
      </c>
      <c r="F840" s="178" t="s">
        <v>906</v>
      </c>
      <c r="G840" s="179" t="s">
        <v>425</v>
      </c>
      <c r="H840" s="180">
        <v>8.8000000000000007</v>
      </c>
      <c r="I840" s="181"/>
      <c r="J840" s="182">
        <f>ROUND(I840*H840,2)</f>
        <v>0</v>
      </c>
      <c r="K840" s="178" t="s">
        <v>212</v>
      </c>
      <c r="L840" s="41"/>
      <c r="M840" s="183" t="s">
        <v>19</v>
      </c>
      <c r="N840" s="184" t="s">
        <v>49</v>
      </c>
      <c r="O840" s="66"/>
      <c r="P840" s="185">
        <f>O840*H840</f>
        <v>0</v>
      </c>
      <c r="Q840" s="185">
        <v>0</v>
      </c>
      <c r="R840" s="185">
        <f>Q840*H840</f>
        <v>0</v>
      </c>
      <c r="S840" s="185">
        <v>3.3000000000000002E-2</v>
      </c>
      <c r="T840" s="186">
        <f>S840*H840</f>
        <v>0.29040000000000005</v>
      </c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R840" s="187" t="s">
        <v>295</v>
      </c>
      <c r="AT840" s="187" t="s">
        <v>196</v>
      </c>
      <c r="AU840" s="187" t="s">
        <v>88</v>
      </c>
      <c r="AY840" s="19" t="s">
        <v>193</v>
      </c>
      <c r="BE840" s="188">
        <f>IF(N840="základní",J840,0)</f>
        <v>0</v>
      </c>
      <c r="BF840" s="188">
        <f>IF(N840="snížená",J840,0)</f>
        <v>0</v>
      </c>
      <c r="BG840" s="188">
        <f>IF(N840="zákl. přenesená",J840,0)</f>
        <v>0</v>
      </c>
      <c r="BH840" s="188">
        <f>IF(N840="sníž. přenesená",J840,0)</f>
        <v>0</v>
      </c>
      <c r="BI840" s="188">
        <f>IF(N840="nulová",J840,0)</f>
        <v>0</v>
      </c>
      <c r="BJ840" s="19" t="s">
        <v>86</v>
      </c>
      <c r="BK840" s="188">
        <f>ROUND(I840*H840,2)</f>
        <v>0</v>
      </c>
      <c r="BL840" s="19" t="s">
        <v>295</v>
      </c>
      <c r="BM840" s="187" t="s">
        <v>907</v>
      </c>
    </row>
    <row r="841" spans="1:65" s="2" customFormat="1" ht="11.25">
      <c r="A841" s="36"/>
      <c r="B841" s="37"/>
      <c r="C841" s="38"/>
      <c r="D841" s="222" t="s">
        <v>214</v>
      </c>
      <c r="E841" s="38"/>
      <c r="F841" s="223" t="s">
        <v>908</v>
      </c>
      <c r="G841" s="38"/>
      <c r="H841" s="38"/>
      <c r="I841" s="224"/>
      <c r="J841" s="38"/>
      <c r="K841" s="38"/>
      <c r="L841" s="41"/>
      <c r="M841" s="225"/>
      <c r="N841" s="226"/>
      <c r="O841" s="66"/>
      <c r="P841" s="66"/>
      <c r="Q841" s="66"/>
      <c r="R841" s="66"/>
      <c r="S841" s="66"/>
      <c r="T841" s="67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T841" s="19" t="s">
        <v>214</v>
      </c>
      <c r="AU841" s="19" t="s">
        <v>88</v>
      </c>
    </row>
    <row r="842" spans="1:65" s="13" customFormat="1" ht="11.25">
      <c r="B842" s="189"/>
      <c r="C842" s="190"/>
      <c r="D842" s="191" t="s">
        <v>202</v>
      </c>
      <c r="E842" s="192" t="s">
        <v>19</v>
      </c>
      <c r="F842" s="193" t="s">
        <v>203</v>
      </c>
      <c r="G842" s="190"/>
      <c r="H842" s="192" t="s">
        <v>19</v>
      </c>
      <c r="I842" s="194"/>
      <c r="J842" s="190"/>
      <c r="K842" s="190"/>
      <c r="L842" s="195"/>
      <c r="M842" s="196"/>
      <c r="N842" s="197"/>
      <c r="O842" s="197"/>
      <c r="P842" s="197"/>
      <c r="Q842" s="197"/>
      <c r="R842" s="197"/>
      <c r="S842" s="197"/>
      <c r="T842" s="198"/>
      <c r="AT842" s="199" t="s">
        <v>202</v>
      </c>
      <c r="AU842" s="199" t="s">
        <v>88</v>
      </c>
      <c r="AV842" s="13" t="s">
        <v>86</v>
      </c>
      <c r="AW842" s="13" t="s">
        <v>37</v>
      </c>
      <c r="AX842" s="13" t="s">
        <v>78</v>
      </c>
      <c r="AY842" s="199" t="s">
        <v>193</v>
      </c>
    </row>
    <row r="843" spans="1:65" s="13" customFormat="1" ht="11.25">
      <c r="B843" s="189"/>
      <c r="C843" s="190"/>
      <c r="D843" s="191" t="s">
        <v>202</v>
      </c>
      <c r="E843" s="192" t="s">
        <v>19</v>
      </c>
      <c r="F843" s="193" t="s">
        <v>337</v>
      </c>
      <c r="G843" s="190"/>
      <c r="H843" s="192" t="s">
        <v>19</v>
      </c>
      <c r="I843" s="194"/>
      <c r="J843" s="190"/>
      <c r="K843" s="190"/>
      <c r="L843" s="195"/>
      <c r="M843" s="196"/>
      <c r="N843" s="197"/>
      <c r="O843" s="197"/>
      <c r="P843" s="197"/>
      <c r="Q843" s="197"/>
      <c r="R843" s="197"/>
      <c r="S843" s="197"/>
      <c r="T843" s="198"/>
      <c r="AT843" s="199" t="s">
        <v>202</v>
      </c>
      <c r="AU843" s="199" t="s">
        <v>88</v>
      </c>
      <c r="AV843" s="13" t="s">
        <v>86</v>
      </c>
      <c r="AW843" s="13" t="s">
        <v>37</v>
      </c>
      <c r="AX843" s="13" t="s">
        <v>78</v>
      </c>
      <c r="AY843" s="199" t="s">
        <v>193</v>
      </c>
    </row>
    <row r="844" spans="1:65" s="13" customFormat="1" ht="11.25">
      <c r="B844" s="189"/>
      <c r="C844" s="190"/>
      <c r="D844" s="191" t="s">
        <v>202</v>
      </c>
      <c r="E844" s="192" t="s">
        <v>19</v>
      </c>
      <c r="F844" s="193" t="s">
        <v>338</v>
      </c>
      <c r="G844" s="190"/>
      <c r="H844" s="192" t="s">
        <v>19</v>
      </c>
      <c r="I844" s="194"/>
      <c r="J844" s="190"/>
      <c r="K844" s="190"/>
      <c r="L844" s="195"/>
      <c r="M844" s="196"/>
      <c r="N844" s="197"/>
      <c r="O844" s="197"/>
      <c r="P844" s="197"/>
      <c r="Q844" s="197"/>
      <c r="R844" s="197"/>
      <c r="S844" s="197"/>
      <c r="T844" s="198"/>
      <c r="AT844" s="199" t="s">
        <v>202</v>
      </c>
      <c r="AU844" s="199" t="s">
        <v>88</v>
      </c>
      <c r="AV844" s="13" t="s">
        <v>86</v>
      </c>
      <c r="AW844" s="13" t="s">
        <v>37</v>
      </c>
      <c r="AX844" s="13" t="s">
        <v>78</v>
      </c>
      <c r="AY844" s="199" t="s">
        <v>193</v>
      </c>
    </row>
    <row r="845" spans="1:65" s="14" customFormat="1" ht="11.25">
      <c r="B845" s="200"/>
      <c r="C845" s="201"/>
      <c r="D845" s="191" t="s">
        <v>202</v>
      </c>
      <c r="E845" s="202" t="s">
        <v>19</v>
      </c>
      <c r="F845" s="203" t="s">
        <v>909</v>
      </c>
      <c r="G845" s="201"/>
      <c r="H845" s="204">
        <v>4.2</v>
      </c>
      <c r="I845" s="205"/>
      <c r="J845" s="201"/>
      <c r="K845" s="201"/>
      <c r="L845" s="206"/>
      <c r="M845" s="207"/>
      <c r="N845" s="208"/>
      <c r="O845" s="208"/>
      <c r="P845" s="208"/>
      <c r="Q845" s="208"/>
      <c r="R845" s="208"/>
      <c r="S845" s="208"/>
      <c r="T845" s="209"/>
      <c r="AT845" s="210" t="s">
        <v>202</v>
      </c>
      <c r="AU845" s="210" t="s">
        <v>88</v>
      </c>
      <c r="AV845" s="14" t="s">
        <v>88</v>
      </c>
      <c r="AW845" s="14" t="s">
        <v>37</v>
      </c>
      <c r="AX845" s="14" t="s">
        <v>78</v>
      </c>
      <c r="AY845" s="210" t="s">
        <v>193</v>
      </c>
    </row>
    <row r="846" spans="1:65" s="14" customFormat="1" ht="11.25">
      <c r="B846" s="200"/>
      <c r="C846" s="201"/>
      <c r="D846" s="191" t="s">
        <v>202</v>
      </c>
      <c r="E846" s="202" t="s">
        <v>19</v>
      </c>
      <c r="F846" s="203" t="s">
        <v>910</v>
      </c>
      <c r="G846" s="201"/>
      <c r="H846" s="204">
        <v>4.5999999999999996</v>
      </c>
      <c r="I846" s="205"/>
      <c r="J846" s="201"/>
      <c r="K846" s="201"/>
      <c r="L846" s="206"/>
      <c r="M846" s="207"/>
      <c r="N846" s="208"/>
      <c r="O846" s="208"/>
      <c r="P846" s="208"/>
      <c r="Q846" s="208"/>
      <c r="R846" s="208"/>
      <c r="S846" s="208"/>
      <c r="T846" s="209"/>
      <c r="AT846" s="210" t="s">
        <v>202</v>
      </c>
      <c r="AU846" s="210" t="s">
        <v>88</v>
      </c>
      <c r="AV846" s="14" t="s">
        <v>88</v>
      </c>
      <c r="AW846" s="14" t="s">
        <v>37</v>
      </c>
      <c r="AX846" s="14" t="s">
        <v>78</v>
      </c>
      <c r="AY846" s="210" t="s">
        <v>193</v>
      </c>
    </row>
    <row r="847" spans="1:65" s="15" customFormat="1" ht="11.25">
      <c r="B847" s="211"/>
      <c r="C847" s="212"/>
      <c r="D847" s="191" t="s">
        <v>202</v>
      </c>
      <c r="E847" s="213" t="s">
        <v>19</v>
      </c>
      <c r="F847" s="214" t="s">
        <v>207</v>
      </c>
      <c r="G847" s="212"/>
      <c r="H847" s="215">
        <v>8.8000000000000007</v>
      </c>
      <c r="I847" s="216"/>
      <c r="J847" s="212"/>
      <c r="K847" s="212"/>
      <c r="L847" s="217"/>
      <c r="M847" s="218"/>
      <c r="N847" s="219"/>
      <c r="O847" s="219"/>
      <c r="P847" s="219"/>
      <c r="Q847" s="219"/>
      <c r="R847" s="219"/>
      <c r="S847" s="219"/>
      <c r="T847" s="220"/>
      <c r="AT847" s="221" t="s">
        <v>202</v>
      </c>
      <c r="AU847" s="221" t="s">
        <v>88</v>
      </c>
      <c r="AV847" s="15" t="s">
        <v>200</v>
      </c>
      <c r="AW847" s="15" t="s">
        <v>37</v>
      </c>
      <c r="AX847" s="15" t="s">
        <v>86</v>
      </c>
      <c r="AY847" s="221" t="s">
        <v>193</v>
      </c>
    </row>
    <row r="848" spans="1:65" s="2" customFormat="1" ht="37.9" customHeight="1">
      <c r="A848" s="36"/>
      <c r="B848" s="37"/>
      <c r="C848" s="176" t="s">
        <v>911</v>
      </c>
      <c r="D848" s="176" t="s">
        <v>196</v>
      </c>
      <c r="E848" s="177" t="s">
        <v>912</v>
      </c>
      <c r="F848" s="178" t="s">
        <v>913</v>
      </c>
      <c r="G848" s="179" t="s">
        <v>425</v>
      </c>
      <c r="H848" s="180">
        <v>21.2</v>
      </c>
      <c r="I848" s="181"/>
      <c r="J848" s="182">
        <f>ROUND(I848*H848,2)</f>
        <v>0</v>
      </c>
      <c r="K848" s="178" t="s">
        <v>212</v>
      </c>
      <c r="L848" s="41"/>
      <c r="M848" s="183" t="s">
        <v>19</v>
      </c>
      <c r="N848" s="184" t="s">
        <v>49</v>
      </c>
      <c r="O848" s="66"/>
      <c r="P848" s="185">
        <f>O848*H848</f>
        <v>0</v>
      </c>
      <c r="Q848" s="185">
        <v>0</v>
      </c>
      <c r="R848" s="185">
        <f>Q848*H848</f>
        <v>0</v>
      </c>
      <c r="S848" s="185">
        <v>3.3000000000000002E-2</v>
      </c>
      <c r="T848" s="186">
        <f>S848*H848</f>
        <v>0.6996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87" t="s">
        <v>295</v>
      </c>
      <c r="AT848" s="187" t="s">
        <v>196</v>
      </c>
      <c r="AU848" s="187" t="s">
        <v>88</v>
      </c>
      <c r="AY848" s="19" t="s">
        <v>193</v>
      </c>
      <c r="BE848" s="188">
        <f>IF(N848="základní",J848,0)</f>
        <v>0</v>
      </c>
      <c r="BF848" s="188">
        <f>IF(N848="snížená",J848,0)</f>
        <v>0</v>
      </c>
      <c r="BG848" s="188">
        <f>IF(N848="zákl. přenesená",J848,0)</f>
        <v>0</v>
      </c>
      <c r="BH848" s="188">
        <f>IF(N848="sníž. přenesená",J848,0)</f>
        <v>0</v>
      </c>
      <c r="BI848" s="188">
        <f>IF(N848="nulová",J848,0)</f>
        <v>0</v>
      </c>
      <c r="BJ848" s="19" t="s">
        <v>86</v>
      </c>
      <c r="BK848" s="188">
        <f>ROUND(I848*H848,2)</f>
        <v>0</v>
      </c>
      <c r="BL848" s="19" t="s">
        <v>295</v>
      </c>
      <c r="BM848" s="187" t="s">
        <v>914</v>
      </c>
    </row>
    <row r="849" spans="1:65" s="2" customFormat="1" ht="11.25">
      <c r="A849" s="36"/>
      <c r="B849" s="37"/>
      <c r="C849" s="38"/>
      <c r="D849" s="222" t="s">
        <v>214</v>
      </c>
      <c r="E849" s="38"/>
      <c r="F849" s="223" t="s">
        <v>915</v>
      </c>
      <c r="G849" s="38"/>
      <c r="H849" s="38"/>
      <c r="I849" s="224"/>
      <c r="J849" s="38"/>
      <c r="K849" s="38"/>
      <c r="L849" s="41"/>
      <c r="M849" s="225"/>
      <c r="N849" s="226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214</v>
      </c>
      <c r="AU849" s="19" t="s">
        <v>88</v>
      </c>
    </row>
    <row r="850" spans="1:65" s="13" customFormat="1" ht="11.25">
      <c r="B850" s="189"/>
      <c r="C850" s="190"/>
      <c r="D850" s="191" t="s">
        <v>202</v>
      </c>
      <c r="E850" s="192" t="s">
        <v>19</v>
      </c>
      <c r="F850" s="193" t="s">
        <v>203</v>
      </c>
      <c r="G850" s="190"/>
      <c r="H850" s="192" t="s">
        <v>19</v>
      </c>
      <c r="I850" s="194"/>
      <c r="J850" s="190"/>
      <c r="K850" s="190"/>
      <c r="L850" s="195"/>
      <c r="M850" s="196"/>
      <c r="N850" s="197"/>
      <c r="O850" s="197"/>
      <c r="P850" s="197"/>
      <c r="Q850" s="197"/>
      <c r="R850" s="197"/>
      <c r="S850" s="197"/>
      <c r="T850" s="198"/>
      <c r="AT850" s="199" t="s">
        <v>202</v>
      </c>
      <c r="AU850" s="199" t="s">
        <v>88</v>
      </c>
      <c r="AV850" s="13" t="s">
        <v>86</v>
      </c>
      <c r="AW850" s="13" t="s">
        <v>37</v>
      </c>
      <c r="AX850" s="13" t="s">
        <v>78</v>
      </c>
      <c r="AY850" s="199" t="s">
        <v>193</v>
      </c>
    </row>
    <row r="851" spans="1:65" s="13" customFormat="1" ht="11.25">
      <c r="B851" s="189"/>
      <c r="C851" s="190"/>
      <c r="D851" s="191" t="s">
        <v>202</v>
      </c>
      <c r="E851" s="192" t="s">
        <v>19</v>
      </c>
      <c r="F851" s="193" t="s">
        <v>337</v>
      </c>
      <c r="G851" s="190"/>
      <c r="H851" s="192" t="s">
        <v>19</v>
      </c>
      <c r="I851" s="194"/>
      <c r="J851" s="190"/>
      <c r="K851" s="190"/>
      <c r="L851" s="195"/>
      <c r="M851" s="196"/>
      <c r="N851" s="197"/>
      <c r="O851" s="197"/>
      <c r="P851" s="197"/>
      <c r="Q851" s="197"/>
      <c r="R851" s="197"/>
      <c r="S851" s="197"/>
      <c r="T851" s="198"/>
      <c r="AT851" s="199" t="s">
        <v>202</v>
      </c>
      <c r="AU851" s="199" t="s">
        <v>88</v>
      </c>
      <c r="AV851" s="13" t="s">
        <v>86</v>
      </c>
      <c r="AW851" s="13" t="s">
        <v>37</v>
      </c>
      <c r="AX851" s="13" t="s">
        <v>78</v>
      </c>
      <c r="AY851" s="199" t="s">
        <v>193</v>
      </c>
    </row>
    <row r="852" spans="1:65" s="13" customFormat="1" ht="11.25">
      <c r="B852" s="189"/>
      <c r="C852" s="190"/>
      <c r="D852" s="191" t="s">
        <v>202</v>
      </c>
      <c r="E852" s="192" t="s">
        <v>19</v>
      </c>
      <c r="F852" s="193" t="s">
        <v>338</v>
      </c>
      <c r="G852" s="190"/>
      <c r="H852" s="192" t="s">
        <v>19</v>
      </c>
      <c r="I852" s="194"/>
      <c r="J852" s="190"/>
      <c r="K852" s="190"/>
      <c r="L852" s="195"/>
      <c r="M852" s="196"/>
      <c r="N852" s="197"/>
      <c r="O852" s="197"/>
      <c r="P852" s="197"/>
      <c r="Q852" s="197"/>
      <c r="R852" s="197"/>
      <c r="S852" s="197"/>
      <c r="T852" s="198"/>
      <c r="AT852" s="199" t="s">
        <v>202</v>
      </c>
      <c r="AU852" s="199" t="s">
        <v>88</v>
      </c>
      <c r="AV852" s="13" t="s">
        <v>86</v>
      </c>
      <c r="AW852" s="13" t="s">
        <v>37</v>
      </c>
      <c r="AX852" s="13" t="s">
        <v>78</v>
      </c>
      <c r="AY852" s="199" t="s">
        <v>193</v>
      </c>
    </row>
    <row r="853" spans="1:65" s="14" customFormat="1" ht="11.25">
      <c r="B853" s="200"/>
      <c r="C853" s="201"/>
      <c r="D853" s="191" t="s">
        <v>202</v>
      </c>
      <c r="E853" s="202" t="s">
        <v>19</v>
      </c>
      <c r="F853" s="203" t="s">
        <v>916</v>
      </c>
      <c r="G853" s="201"/>
      <c r="H853" s="204">
        <v>10</v>
      </c>
      <c r="I853" s="205"/>
      <c r="J853" s="201"/>
      <c r="K853" s="201"/>
      <c r="L853" s="206"/>
      <c r="M853" s="207"/>
      <c r="N853" s="208"/>
      <c r="O853" s="208"/>
      <c r="P853" s="208"/>
      <c r="Q853" s="208"/>
      <c r="R853" s="208"/>
      <c r="S853" s="208"/>
      <c r="T853" s="209"/>
      <c r="AT853" s="210" t="s">
        <v>202</v>
      </c>
      <c r="AU853" s="210" t="s">
        <v>88</v>
      </c>
      <c r="AV853" s="14" t="s">
        <v>88</v>
      </c>
      <c r="AW853" s="14" t="s">
        <v>37</v>
      </c>
      <c r="AX853" s="14" t="s">
        <v>78</v>
      </c>
      <c r="AY853" s="210" t="s">
        <v>193</v>
      </c>
    </row>
    <row r="854" spans="1:65" s="14" customFormat="1" ht="11.25">
      <c r="B854" s="200"/>
      <c r="C854" s="201"/>
      <c r="D854" s="191" t="s">
        <v>202</v>
      </c>
      <c r="E854" s="202" t="s">
        <v>19</v>
      </c>
      <c r="F854" s="203" t="s">
        <v>917</v>
      </c>
      <c r="G854" s="201"/>
      <c r="H854" s="204">
        <v>11.2</v>
      </c>
      <c r="I854" s="205"/>
      <c r="J854" s="201"/>
      <c r="K854" s="201"/>
      <c r="L854" s="206"/>
      <c r="M854" s="207"/>
      <c r="N854" s="208"/>
      <c r="O854" s="208"/>
      <c r="P854" s="208"/>
      <c r="Q854" s="208"/>
      <c r="R854" s="208"/>
      <c r="S854" s="208"/>
      <c r="T854" s="209"/>
      <c r="AT854" s="210" t="s">
        <v>202</v>
      </c>
      <c r="AU854" s="210" t="s">
        <v>88</v>
      </c>
      <c r="AV854" s="14" t="s">
        <v>88</v>
      </c>
      <c r="AW854" s="14" t="s">
        <v>37</v>
      </c>
      <c r="AX854" s="14" t="s">
        <v>78</v>
      </c>
      <c r="AY854" s="210" t="s">
        <v>193</v>
      </c>
    </row>
    <row r="855" spans="1:65" s="15" customFormat="1" ht="11.25">
      <c r="B855" s="211"/>
      <c r="C855" s="212"/>
      <c r="D855" s="191" t="s">
        <v>202</v>
      </c>
      <c r="E855" s="213" t="s">
        <v>19</v>
      </c>
      <c r="F855" s="214" t="s">
        <v>207</v>
      </c>
      <c r="G855" s="212"/>
      <c r="H855" s="215">
        <v>21.2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202</v>
      </c>
      <c r="AU855" s="221" t="s">
        <v>88</v>
      </c>
      <c r="AV855" s="15" t="s">
        <v>200</v>
      </c>
      <c r="AW855" s="15" t="s">
        <v>37</v>
      </c>
      <c r="AX855" s="15" t="s">
        <v>86</v>
      </c>
      <c r="AY855" s="221" t="s">
        <v>193</v>
      </c>
    </row>
    <row r="856" spans="1:65" s="2" customFormat="1" ht="37.9" customHeight="1">
      <c r="A856" s="36"/>
      <c r="B856" s="37"/>
      <c r="C856" s="176" t="s">
        <v>918</v>
      </c>
      <c r="D856" s="176" t="s">
        <v>196</v>
      </c>
      <c r="E856" s="177" t="s">
        <v>919</v>
      </c>
      <c r="F856" s="178" t="s">
        <v>920</v>
      </c>
      <c r="G856" s="179" t="s">
        <v>425</v>
      </c>
      <c r="H856" s="180">
        <v>5.8</v>
      </c>
      <c r="I856" s="181"/>
      <c r="J856" s="182">
        <f>ROUND(I856*H856,2)</f>
        <v>0</v>
      </c>
      <c r="K856" s="178" t="s">
        <v>212</v>
      </c>
      <c r="L856" s="41"/>
      <c r="M856" s="183" t="s">
        <v>19</v>
      </c>
      <c r="N856" s="184" t="s">
        <v>49</v>
      </c>
      <c r="O856" s="66"/>
      <c r="P856" s="185">
        <f>O856*H856</f>
        <v>0</v>
      </c>
      <c r="Q856" s="185">
        <v>6.2000000000000003E-5</v>
      </c>
      <c r="R856" s="185">
        <f>Q856*H856</f>
        <v>3.5960000000000001E-4</v>
      </c>
      <c r="S856" s="185">
        <v>0</v>
      </c>
      <c r="T856" s="186">
        <f>S856*H856</f>
        <v>0</v>
      </c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R856" s="187" t="s">
        <v>295</v>
      </c>
      <c r="AT856" s="187" t="s">
        <v>196</v>
      </c>
      <c r="AU856" s="187" t="s">
        <v>88</v>
      </c>
      <c r="AY856" s="19" t="s">
        <v>193</v>
      </c>
      <c r="BE856" s="188">
        <f>IF(N856="základní",J856,0)</f>
        <v>0</v>
      </c>
      <c r="BF856" s="188">
        <f>IF(N856="snížená",J856,0)</f>
        <v>0</v>
      </c>
      <c r="BG856" s="188">
        <f>IF(N856="zákl. přenesená",J856,0)</f>
        <v>0</v>
      </c>
      <c r="BH856" s="188">
        <f>IF(N856="sníž. přenesená",J856,0)</f>
        <v>0</v>
      </c>
      <c r="BI856" s="188">
        <f>IF(N856="nulová",J856,0)</f>
        <v>0</v>
      </c>
      <c r="BJ856" s="19" t="s">
        <v>86</v>
      </c>
      <c r="BK856" s="188">
        <f>ROUND(I856*H856,2)</f>
        <v>0</v>
      </c>
      <c r="BL856" s="19" t="s">
        <v>295</v>
      </c>
      <c r="BM856" s="187" t="s">
        <v>921</v>
      </c>
    </row>
    <row r="857" spans="1:65" s="2" customFormat="1" ht="11.25">
      <c r="A857" s="36"/>
      <c r="B857" s="37"/>
      <c r="C857" s="38"/>
      <c r="D857" s="222" t="s">
        <v>214</v>
      </c>
      <c r="E857" s="38"/>
      <c r="F857" s="223" t="s">
        <v>922</v>
      </c>
      <c r="G857" s="38"/>
      <c r="H857" s="38"/>
      <c r="I857" s="224"/>
      <c r="J857" s="38"/>
      <c r="K857" s="38"/>
      <c r="L857" s="41"/>
      <c r="M857" s="225"/>
      <c r="N857" s="226"/>
      <c r="O857" s="66"/>
      <c r="P857" s="66"/>
      <c r="Q857" s="66"/>
      <c r="R857" s="66"/>
      <c r="S857" s="66"/>
      <c r="T857" s="67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T857" s="19" t="s">
        <v>214</v>
      </c>
      <c r="AU857" s="19" t="s">
        <v>88</v>
      </c>
    </row>
    <row r="858" spans="1:65" s="13" customFormat="1" ht="11.25">
      <c r="B858" s="189"/>
      <c r="C858" s="190"/>
      <c r="D858" s="191" t="s">
        <v>202</v>
      </c>
      <c r="E858" s="192" t="s">
        <v>19</v>
      </c>
      <c r="F858" s="193" t="s">
        <v>203</v>
      </c>
      <c r="G858" s="190"/>
      <c r="H858" s="192" t="s">
        <v>19</v>
      </c>
      <c r="I858" s="194"/>
      <c r="J858" s="190"/>
      <c r="K858" s="190"/>
      <c r="L858" s="195"/>
      <c r="M858" s="196"/>
      <c r="N858" s="197"/>
      <c r="O858" s="197"/>
      <c r="P858" s="197"/>
      <c r="Q858" s="197"/>
      <c r="R858" s="197"/>
      <c r="S858" s="197"/>
      <c r="T858" s="198"/>
      <c r="AT858" s="199" t="s">
        <v>202</v>
      </c>
      <c r="AU858" s="199" t="s">
        <v>88</v>
      </c>
      <c r="AV858" s="13" t="s">
        <v>86</v>
      </c>
      <c r="AW858" s="13" t="s">
        <v>37</v>
      </c>
      <c r="AX858" s="13" t="s">
        <v>78</v>
      </c>
      <c r="AY858" s="199" t="s">
        <v>193</v>
      </c>
    </row>
    <row r="859" spans="1:65" s="13" customFormat="1" ht="11.25">
      <c r="B859" s="189"/>
      <c r="C859" s="190"/>
      <c r="D859" s="191" t="s">
        <v>202</v>
      </c>
      <c r="E859" s="192" t="s">
        <v>19</v>
      </c>
      <c r="F859" s="193" t="s">
        <v>801</v>
      </c>
      <c r="G859" s="190"/>
      <c r="H859" s="192" t="s">
        <v>19</v>
      </c>
      <c r="I859" s="194"/>
      <c r="J859" s="190"/>
      <c r="K859" s="190"/>
      <c r="L859" s="195"/>
      <c r="M859" s="196"/>
      <c r="N859" s="197"/>
      <c r="O859" s="197"/>
      <c r="P859" s="197"/>
      <c r="Q859" s="197"/>
      <c r="R859" s="197"/>
      <c r="S859" s="197"/>
      <c r="T859" s="198"/>
      <c r="AT859" s="199" t="s">
        <v>202</v>
      </c>
      <c r="AU859" s="199" t="s">
        <v>88</v>
      </c>
      <c r="AV859" s="13" t="s">
        <v>86</v>
      </c>
      <c r="AW859" s="13" t="s">
        <v>37</v>
      </c>
      <c r="AX859" s="13" t="s">
        <v>78</v>
      </c>
      <c r="AY859" s="199" t="s">
        <v>193</v>
      </c>
    </row>
    <row r="860" spans="1:65" s="13" customFormat="1" ht="11.25">
      <c r="B860" s="189"/>
      <c r="C860" s="190"/>
      <c r="D860" s="191" t="s">
        <v>202</v>
      </c>
      <c r="E860" s="192" t="s">
        <v>19</v>
      </c>
      <c r="F860" s="193" t="s">
        <v>338</v>
      </c>
      <c r="G860" s="190"/>
      <c r="H860" s="192" t="s">
        <v>19</v>
      </c>
      <c r="I860" s="194"/>
      <c r="J860" s="190"/>
      <c r="K860" s="190"/>
      <c r="L860" s="195"/>
      <c r="M860" s="196"/>
      <c r="N860" s="197"/>
      <c r="O860" s="197"/>
      <c r="P860" s="197"/>
      <c r="Q860" s="197"/>
      <c r="R860" s="197"/>
      <c r="S860" s="197"/>
      <c r="T860" s="198"/>
      <c r="AT860" s="199" t="s">
        <v>202</v>
      </c>
      <c r="AU860" s="199" t="s">
        <v>88</v>
      </c>
      <c r="AV860" s="13" t="s">
        <v>86</v>
      </c>
      <c r="AW860" s="13" t="s">
        <v>37</v>
      </c>
      <c r="AX860" s="13" t="s">
        <v>78</v>
      </c>
      <c r="AY860" s="199" t="s">
        <v>193</v>
      </c>
    </row>
    <row r="861" spans="1:65" s="14" customFormat="1" ht="11.25">
      <c r="B861" s="200"/>
      <c r="C861" s="201"/>
      <c r="D861" s="191" t="s">
        <v>202</v>
      </c>
      <c r="E861" s="202" t="s">
        <v>19</v>
      </c>
      <c r="F861" s="203" t="s">
        <v>821</v>
      </c>
      <c r="G861" s="201"/>
      <c r="H861" s="204">
        <v>4</v>
      </c>
      <c r="I861" s="205"/>
      <c r="J861" s="201"/>
      <c r="K861" s="201"/>
      <c r="L861" s="206"/>
      <c r="M861" s="207"/>
      <c r="N861" s="208"/>
      <c r="O861" s="208"/>
      <c r="P861" s="208"/>
      <c r="Q861" s="208"/>
      <c r="R861" s="208"/>
      <c r="S861" s="208"/>
      <c r="T861" s="209"/>
      <c r="AT861" s="210" t="s">
        <v>202</v>
      </c>
      <c r="AU861" s="210" t="s">
        <v>88</v>
      </c>
      <c r="AV861" s="14" t="s">
        <v>88</v>
      </c>
      <c r="AW861" s="14" t="s">
        <v>37</v>
      </c>
      <c r="AX861" s="14" t="s">
        <v>78</v>
      </c>
      <c r="AY861" s="210" t="s">
        <v>193</v>
      </c>
    </row>
    <row r="862" spans="1:65" s="14" customFormat="1" ht="11.25">
      <c r="B862" s="200"/>
      <c r="C862" s="201"/>
      <c r="D862" s="191" t="s">
        <v>202</v>
      </c>
      <c r="E862" s="202" t="s">
        <v>19</v>
      </c>
      <c r="F862" s="203" t="s">
        <v>815</v>
      </c>
      <c r="G862" s="201"/>
      <c r="H862" s="204">
        <v>1.8</v>
      </c>
      <c r="I862" s="205"/>
      <c r="J862" s="201"/>
      <c r="K862" s="201"/>
      <c r="L862" s="206"/>
      <c r="M862" s="207"/>
      <c r="N862" s="208"/>
      <c r="O862" s="208"/>
      <c r="P862" s="208"/>
      <c r="Q862" s="208"/>
      <c r="R862" s="208"/>
      <c r="S862" s="208"/>
      <c r="T862" s="209"/>
      <c r="AT862" s="210" t="s">
        <v>202</v>
      </c>
      <c r="AU862" s="210" t="s">
        <v>88</v>
      </c>
      <c r="AV862" s="14" t="s">
        <v>88</v>
      </c>
      <c r="AW862" s="14" t="s">
        <v>37</v>
      </c>
      <c r="AX862" s="14" t="s">
        <v>78</v>
      </c>
      <c r="AY862" s="210" t="s">
        <v>193</v>
      </c>
    </row>
    <row r="863" spans="1:65" s="15" customFormat="1" ht="11.25">
      <c r="B863" s="211"/>
      <c r="C863" s="212"/>
      <c r="D863" s="191" t="s">
        <v>202</v>
      </c>
      <c r="E863" s="213" t="s">
        <v>19</v>
      </c>
      <c r="F863" s="214" t="s">
        <v>207</v>
      </c>
      <c r="G863" s="212"/>
      <c r="H863" s="215">
        <v>5.8</v>
      </c>
      <c r="I863" s="216"/>
      <c r="J863" s="212"/>
      <c r="K863" s="212"/>
      <c r="L863" s="217"/>
      <c r="M863" s="218"/>
      <c r="N863" s="219"/>
      <c r="O863" s="219"/>
      <c r="P863" s="219"/>
      <c r="Q863" s="219"/>
      <c r="R863" s="219"/>
      <c r="S863" s="219"/>
      <c r="T863" s="220"/>
      <c r="AT863" s="221" t="s">
        <v>202</v>
      </c>
      <c r="AU863" s="221" t="s">
        <v>88</v>
      </c>
      <c r="AV863" s="15" t="s">
        <v>200</v>
      </c>
      <c r="AW863" s="15" t="s">
        <v>37</v>
      </c>
      <c r="AX863" s="15" t="s">
        <v>86</v>
      </c>
      <c r="AY863" s="221" t="s">
        <v>193</v>
      </c>
    </row>
    <row r="864" spans="1:65" s="2" customFormat="1" ht="37.9" customHeight="1">
      <c r="A864" s="36"/>
      <c r="B864" s="37"/>
      <c r="C864" s="176" t="s">
        <v>923</v>
      </c>
      <c r="D864" s="176" t="s">
        <v>196</v>
      </c>
      <c r="E864" s="177" t="s">
        <v>924</v>
      </c>
      <c r="F864" s="178" t="s">
        <v>925</v>
      </c>
      <c r="G864" s="179" t="s">
        <v>425</v>
      </c>
      <c r="H864" s="180">
        <v>290.8</v>
      </c>
      <c r="I864" s="181"/>
      <c r="J864" s="182">
        <f>ROUND(I864*H864,2)</f>
        <v>0</v>
      </c>
      <c r="K864" s="178" t="s">
        <v>212</v>
      </c>
      <c r="L864" s="41"/>
      <c r="M864" s="183" t="s">
        <v>19</v>
      </c>
      <c r="N864" s="184" t="s">
        <v>49</v>
      </c>
      <c r="O864" s="66"/>
      <c r="P864" s="185">
        <f>O864*H864</f>
        <v>0</v>
      </c>
      <c r="Q864" s="185">
        <v>8.2000000000000001E-5</v>
      </c>
      <c r="R864" s="185">
        <f>Q864*H864</f>
        <v>2.3845600000000002E-2</v>
      </c>
      <c r="S864" s="185">
        <v>0</v>
      </c>
      <c r="T864" s="186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187" t="s">
        <v>295</v>
      </c>
      <c r="AT864" s="187" t="s">
        <v>196</v>
      </c>
      <c r="AU864" s="187" t="s">
        <v>88</v>
      </c>
      <c r="AY864" s="19" t="s">
        <v>193</v>
      </c>
      <c r="BE864" s="188">
        <f>IF(N864="základní",J864,0)</f>
        <v>0</v>
      </c>
      <c r="BF864" s="188">
        <f>IF(N864="snížená",J864,0)</f>
        <v>0</v>
      </c>
      <c r="BG864" s="188">
        <f>IF(N864="zákl. přenesená",J864,0)</f>
        <v>0</v>
      </c>
      <c r="BH864" s="188">
        <f>IF(N864="sníž. přenesená",J864,0)</f>
        <v>0</v>
      </c>
      <c r="BI864" s="188">
        <f>IF(N864="nulová",J864,0)</f>
        <v>0</v>
      </c>
      <c r="BJ864" s="19" t="s">
        <v>86</v>
      </c>
      <c r="BK864" s="188">
        <f>ROUND(I864*H864,2)</f>
        <v>0</v>
      </c>
      <c r="BL864" s="19" t="s">
        <v>295</v>
      </c>
      <c r="BM864" s="187" t="s">
        <v>926</v>
      </c>
    </row>
    <row r="865" spans="1:51" s="2" customFormat="1" ht="11.25">
      <c r="A865" s="36"/>
      <c r="B865" s="37"/>
      <c r="C865" s="38"/>
      <c r="D865" s="222" t="s">
        <v>214</v>
      </c>
      <c r="E865" s="38"/>
      <c r="F865" s="223" t="s">
        <v>927</v>
      </c>
      <c r="G865" s="38"/>
      <c r="H865" s="38"/>
      <c r="I865" s="224"/>
      <c r="J865" s="38"/>
      <c r="K865" s="38"/>
      <c r="L865" s="41"/>
      <c r="M865" s="225"/>
      <c r="N865" s="226"/>
      <c r="O865" s="66"/>
      <c r="P865" s="66"/>
      <c r="Q865" s="66"/>
      <c r="R865" s="66"/>
      <c r="S865" s="66"/>
      <c r="T865" s="67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T865" s="19" t="s">
        <v>214</v>
      </c>
      <c r="AU865" s="19" t="s">
        <v>88</v>
      </c>
    </row>
    <row r="866" spans="1:51" s="13" customFormat="1" ht="11.25">
      <c r="B866" s="189"/>
      <c r="C866" s="190"/>
      <c r="D866" s="191" t="s">
        <v>202</v>
      </c>
      <c r="E866" s="192" t="s">
        <v>19</v>
      </c>
      <c r="F866" s="193" t="s">
        <v>203</v>
      </c>
      <c r="G866" s="190"/>
      <c r="H866" s="192" t="s">
        <v>19</v>
      </c>
      <c r="I866" s="194"/>
      <c r="J866" s="190"/>
      <c r="K866" s="190"/>
      <c r="L866" s="195"/>
      <c r="M866" s="196"/>
      <c r="N866" s="197"/>
      <c r="O866" s="197"/>
      <c r="P866" s="197"/>
      <c r="Q866" s="197"/>
      <c r="R866" s="197"/>
      <c r="S866" s="197"/>
      <c r="T866" s="198"/>
      <c r="AT866" s="199" t="s">
        <v>202</v>
      </c>
      <c r="AU866" s="199" t="s">
        <v>88</v>
      </c>
      <c r="AV866" s="13" t="s">
        <v>86</v>
      </c>
      <c r="AW866" s="13" t="s">
        <v>37</v>
      </c>
      <c r="AX866" s="13" t="s">
        <v>78</v>
      </c>
      <c r="AY866" s="199" t="s">
        <v>193</v>
      </c>
    </row>
    <row r="867" spans="1:51" s="13" customFormat="1" ht="11.25">
      <c r="B867" s="189"/>
      <c r="C867" s="190"/>
      <c r="D867" s="191" t="s">
        <v>202</v>
      </c>
      <c r="E867" s="192" t="s">
        <v>19</v>
      </c>
      <c r="F867" s="193" t="s">
        <v>801</v>
      </c>
      <c r="G867" s="190"/>
      <c r="H867" s="192" t="s">
        <v>19</v>
      </c>
      <c r="I867" s="194"/>
      <c r="J867" s="190"/>
      <c r="K867" s="190"/>
      <c r="L867" s="195"/>
      <c r="M867" s="196"/>
      <c r="N867" s="197"/>
      <c r="O867" s="197"/>
      <c r="P867" s="197"/>
      <c r="Q867" s="197"/>
      <c r="R867" s="197"/>
      <c r="S867" s="197"/>
      <c r="T867" s="198"/>
      <c r="AT867" s="199" t="s">
        <v>202</v>
      </c>
      <c r="AU867" s="199" t="s">
        <v>88</v>
      </c>
      <c r="AV867" s="13" t="s">
        <v>86</v>
      </c>
      <c r="AW867" s="13" t="s">
        <v>37</v>
      </c>
      <c r="AX867" s="13" t="s">
        <v>78</v>
      </c>
      <c r="AY867" s="199" t="s">
        <v>193</v>
      </c>
    </row>
    <row r="868" spans="1:51" s="13" customFormat="1" ht="11.25">
      <c r="B868" s="189"/>
      <c r="C868" s="190"/>
      <c r="D868" s="191" t="s">
        <v>202</v>
      </c>
      <c r="E868" s="192" t="s">
        <v>19</v>
      </c>
      <c r="F868" s="193" t="s">
        <v>338</v>
      </c>
      <c r="G868" s="190"/>
      <c r="H868" s="192" t="s">
        <v>19</v>
      </c>
      <c r="I868" s="194"/>
      <c r="J868" s="190"/>
      <c r="K868" s="190"/>
      <c r="L868" s="195"/>
      <c r="M868" s="196"/>
      <c r="N868" s="197"/>
      <c r="O868" s="197"/>
      <c r="P868" s="197"/>
      <c r="Q868" s="197"/>
      <c r="R868" s="197"/>
      <c r="S868" s="197"/>
      <c r="T868" s="198"/>
      <c r="AT868" s="199" t="s">
        <v>202</v>
      </c>
      <c r="AU868" s="199" t="s">
        <v>88</v>
      </c>
      <c r="AV868" s="13" t="s">
        <v>86</v>
      </c>
      <c r="AW868" s="13" t="s">
        <v>37</v>
      </c>
      <c r="AX868" s="13" t="s">
        <v>78</v>
      </c>
      <c r="AY868" s="199" t="s">
        <v>193</v>
      </c>
    </row>
    <row r="869" spans="1:51" s="14" customFormat="1" ht="11.25">
      <c r="B869" s="200"/>
      <c r="C869" s="201"/>
      <c r="D869" s="191" t="s">
        <v>202</v>
      </c>
      <c r="E869" s="202" t="s">
        <v>19</v>
      </c>
      <c r="F869" s="203" t="s">
        <v>827</v>
      </c>
      <c r="G869" s="201"/>
      <c r="H869" s="204">
        <v>1.4</v>
      </c>
      <c r="I869" s="205"/>
      <c r="J869" s="201"/>
      <c r="K869" s="201"/>
      <c r="L869" s="206"/>
      <c r="M869" s="207"/>
      <c r="N869" s="208"/>
      <c r="O869" s="208"/>
      <c r="P869" s="208"/>
      <c r="Q869" s="208"/>
      <c r="R869" s="208"/>
      <c r="S869" s="208"/>
      <c r="T869" s="209"/>
      <c r="AT869" s="210" t="s">
        <v>202</v>
      </c>
      <c r="AU869" s="210" t="s">
        <v>88</v>
      </c>
      <c r="AV869" s="14" t="s">
        <v>88</v>
      </c>
      <c r="AW869" s="14" t="s">
        <v>37</v>
      </c>
      <c r="AX869" s="14" t="s">
        <v>78</v>
      </c>
      <c r="AY869" s="210" t="s">
        <v>193</v>
      </c>
    </row>
    <row r="870" spans="1:51" s="14" customFormat="1" ht="11.25">
      <c r="B870" s="200"/>
      <c r="C870" s="201"/>
      <c r="D870" s="191" t="s">
        <v>202</v>
      </c>
      <c r="E870" s="202" t="s">
        <v>19</v>
      </c>
      <c r="F870" s="203" t="s">
        <v>828</v>
      </c>
      <c r="G870" s="201"/>
      <c r="H870" s="204">
        <v>1.3</v>
      </c>
      <c r="I870" s="205"/>
      <c r="J870" s="201"/>
      <c r="K870" s="201"/>
      <c r="L870" s="206"/>
      <c r="M870" s="207"/>
      <c r="N870" s="208"/>
      <c r="O870" s="208"/>
      <c r="P870" s="208"/>
      <c r="Q870" s="208"/>
      <c r="R870" s="208"/>
      <c r="S870" s="208"/>
      <c r="T870" s="209"/>
      <c r="AT870" s="210" t="s">
        <v>202</v>
      </c>
      <c r="AU870" s="210" t="s">
        <v>88</v>
      </c>
      <c r="AV870" s="14" t="s">
        <v>88</v>
      </c>
      <c r="AW870" s="14" t="s">
        <v>37</v>
      </c>
      <c r="AX870" s="14" t="s">
        <v>78</v>
      </c>
      <c r="AY870" s="210" t="s">
        <v>193</v>
      </c>
    </row>
    <row r="871" spans="1:51" s="14" customFormat="1" ht="11.25">
      <c r="B871" s="200"/>
      <c r="C871" s="201"/>
      <c r="D871" s="191" t="s">
        <v>202</v>
      </c>
      <c r="E871" s="202" t="s">
        <v>19</v>
      </c>
      <c r="F871" s="203" t="s">
        <v>829</v>
      </c>
      <c r="G871" s="201"/>
      <c r="H871" s="204">
        <v>2.7</v>
      </c>
      <c r="I871" s="205"/>
      <c r="J871" s="201"/>
      <c r="K871" s="201"/>
      <c r="L871" s="206"/>
      <c r="M871" s="207"/>
      <c r="N871" s="208"/>
      <c r="O871" s="208"/>
      <c r="P871" s="208"/>
      <c r="Q871" s="208"/>
      <c r="R871" s="208"/>
      <c r="S871" s="208"/>
      <c r="T871" s="209"/>
      <c r="AT871" s="210" t="s">
        <v>202</v>
      </c>
      <c r="AU871" s="210" t="s">
        <v>88</v>
      </c>
      <c r="AV871" s="14" t="s">
        <v>88</v>
      </c>
      <c r="AW871" s="14" t="s">
        <v>37</v>
      </c>
      <c r="AX871" s="14" t="s">
        <v>78</v>
      </c>
      <c r="AY871" s="210" t="s">
        <v>193</v>
      </c>
    </row>
    <row r="872" spans="1:51" s="14" customFormat="1" ht="11.25">
      <c r="B872" s="200"/>
      <c r="C872" s="201"/>
      <c r="D872" s="191" t="s">
        <v>202</v>
      </c>
      <c r="E872" s="202" t="s">
        <v>19</v>
      </c>
      <c r="F872" s="203" t="s">
        <v>830</v>
      </c>
      <c r="G872" s="201"/>
      <c r="H872" s="204">
        <v>10.4</v>
      </c>
      <c r="I872" s="205"/>
      <c r="J872" s="201"/>
      <c r="K872" s="201"/>
      <c r="L872" s="206"/>
      <c r="M872" s="207"/>
      <c r="N872" s="208"/>
      <c r="O872" s="208"/>
      <c r="P872" s="208"/>
      <c r="Q872" s="208"/>
      <c r="R872" s="208"/>
      <c r="S872" s="208"/>
      <c r="T872" s="209"/>
      <c r="AT872" s="210" t="s">
        <v>202</v>
      </c>
      <c r="AU872" s="210" t="s">
        <v>88</v>
      </c>
      <c r="AV872" s="14" t="s">
        <v>88</v>
      </c>
      <c r="AW872" s="14" t="s">
        <v>37</v>
      </c>
      <c r="AX872" s="14" t="s">
        <v>78</v>
      </c>
      <c r="AY872" s="210" t="s">
        <v>193</v>
      </c>
    </row>
    <row r="873" spans="1:51" s="14" customFormat="1" ht="11.25">
      <c r="B873" s="200"/>
      <c r="C873" s="201"/>
      <c r="D873" s="191" t="s">
        <v>202</v>
      </c>
      <c r="E873" s="202" t="s">
        <v>19</v>
      </c>
      <c r="F873" s="203" t="s">
        <v>831</v>
      </c>
      <c r="G873" s="201"/>
      <c r="H873" s="204">
        <v>2.6</v>
      </c>
      <c r="I873" s="205"/>
      <c r="J873" s="201"/>
      <c r="K873" s="201"/>
      <c r="L873" s="206"/>
      <c r="M873" s="207"/>
      <c r="N873" s="208"/>
      <c r="O873" s="208"/>
      <c r="P873" s="208"/>
      <c r="Q873" s="208"/>
      <c r="R873" s="208"/>
      <c r="S873" s="208"/>
      <c r="T873" s="209"/>
      <c r="AT873" s="210" t="s">
        <v>202</v>
      </c>
      <c r="AU873" s="210" t="s">
        <v>88</v>
      </c>
      <c r="AV873" s="14" t="s">
        <v>88</v>
      </c>
      <c r="AW873" s="14" t="s">
        <v>37</v>
      </c>
      <c r="AX873" s="14" t="s">
        <v>78</v>
      </c>
      <c r="AY873" s="210" t="s">
        <v>193</v>
      </c>
    </row>
    <row r="874" spans="1:51" s="14" customFormat="1" ht="11.25">
      <c r="B874" s="200"/>
      <c r="C874" s="201"/>
      <c r="D874" s="191" t="s">
        <v>202</v>
      </c>
      <c r="E874" s="202" t="s">
        <v>19</v>
      </c>
      <c r="F874" s="203" t="s">
        <v>832</v>
      </c>
      <c r="G874" s="201"/>
      <c r="H874" s="204">
        <v>2.5</v>
      </c>
      <c r="I874" s="205"/>
      <c r="J874" s="201"/>
      <c r="K874" s="201"/>
      <c r="L874" s="206"/>
      <c r="M874" s="207"/>
      <c r="N874" s="208"/>
      <c r="O874" s="208"/>
      <c r="P874" s="208"/>
      <c r="Q874" s="208"/>
      <c r="R874" s="208"/>
      <c r="S874" s="208"/>
      <c r="T874" s="209"/>
      <c r="AT874" s="210" t="s">
        <v>202</v>
      </c>
      <c r="AU874" s="210" t="s">
        <v>88</v>
      </c>
      <c r="AV874" s="14" t="s">
        <v>88</v>
      </c>
      <c r="AW874" s="14" t="s">
        <v>37</v>
      </c>
      <c r="AX874" s="14" t="s">
        <v>78</v>
      </c>
      <c r="AY874" s="210" t="s">
        <v>193</v>
      </c>
    </row>
    <row r="875" spans="1:51" s="14" customFormat="1" ht="11.25">
      <c r="B875" s="200"/>
      <c r="C875" s="201"/>
      <c r="D875" s="191" t="s">
        <v>202</v>
      </c>
      <c r="E875" s="202" t="s">
        <v>19</v>
      </c>
      <c r="F875" s="203" t="s">
        <v>833</v>
      </c>
      <c r="G875" s="201"/>
      <c r="H875" s="204">
        <v>1.6</v>
      </c>
      <c r="I875" s="205"/>
      <c r="J875" s="201"/>
      <c r="K875" s="201"/>
      <c r="L875" s="206"/>
      <c r="M875" s="207"/>
      <c r="N875" s="208"/>
      <c r="O875" s="208"/>
      <c r="P875" s="208"/>
      <c r="Q875" s="208"/>
      <c r="R875" s="208"/>
      <c r="S875" s="208"/>
      <c r="T875" s="209"/>
      <c r="AT875" s="210" t="s">
        <v>202</v>
      </c>
      <c r="AU875" s="210" t="s">
        <v>88</v>
      </c>
      <c r="AV875" s="14" t="s">
        <v>88</v>
      </c>
      <c r="AW875" s="14" t="s">
        <v>37</v>
      </c>
      <c r="AX875" s="14" t="s">
        <v>78</v>
      </c>
      <c r="AY875" s="210" t="s">
        <v>193</v>
      </c>
    </row>
    <row r="876" spans="1:51" s="14" customFormat="1" ht="11.25">
      <c r="B876" s="200"/>
      <c r="C876" s="201"/>
      <c r="D876" s="191" t="s">
        <v>202</v>
      </c>
      <c r="E876" s="202" t="s">
        <v>19</v>
      </c>
      <c r="F876" s="203" t="s">
        <v>834</v>
      </c>
      <c r="G876" s="201"/>
      <c r="H876" s="204">
        <v>2.2999999999999998</v>
      </c>
      <c r="I876" s="205"/>
      <c r="J876" s="201"/>
      <c r="K876" s="201"/>
      <c r="L876" s="206"/>
      <c r="M876" s="207"/>
      <c r="N876" s="208"/>
      <c r="O876" s="208"/>
      <c r="P876" s="208"/>
      <c r="Q876" s="208"/>
      <c r="R876" s="208"/>
      <c r="S876" s="208"/>
      <c r="T876" s="209"/>
      <c r="AT876" s="210" t="s">
        <v>202</v>
      </c>
      <c r="AU876" s="210" t="s">
        <v>88</v>
      </c>
      <c r="AV876" s="14" t="s">
        <v>88</v>
      </c>
      <c r="AW876" s="14" t="s">
        <v>37</v>
      </c>
      <c r="AX876" s="14" t="s">
        <v>78</v>
      </c>
      <c r="AY876" s="210" t="s">
        <v>193</v>
      </c>
    </row>
    <row r="877" spans="1:51" s="14" customFormat="1" ht="11.25">
      <c r="B877" s="200"/>
      <c r="C877" s="201"/>
      <c r="D877" s="191" t="s">
        <v>202</v>
      </c>
      <c r="E877" s="202" t="s">
        <v>19</v>
      </c>
      <c r="F877" s="203" t="s">
        <v>835</v>
      </c>
      <c r="G877" s="201"/>
      <c r="H877" s="204">
        <v>1.8</v>
      </c>
      <c r="I877" s="205"/>
      <c r="J877" s="201"/>
      <c r="K877" s="201"/>
      <c r="L877" s="206"/>
      <c r="M877" s="207"/>
      <c r="N877" s="208"/>
      <c r="O877" s="208"/>
      <c r="P877" s="208"/>
      <c r="Q877" s="208"/>
      <c r="R877" s="208"/>
      <c r="S877" s="208"/>
      <c r="T877" s="209"/>
      <c r="AT877" s="210" t="s">
        <v>202</v>
      </c>
      <c r="AU877" s="210" t="s">
        <v>88</v>
      </c>
      <c r="AV877" s="14" t="s">
        <v>88</v>
      </c>
      <c r="AW877" s="14" t="s">
        <v>37</v>
      </c>
      <c r="AX877" s="14" t="s">
        <v>78</v>
      </c>
      <c r="AY877" s="210" t="s">
        <v>193</v>
      </c>
    </row>
    <row r="878" spans="1:51" s="14" customFormat="1" ht="11.25">
      <c r="B878" s="200"/>
      <c r="C878" s="201"/>
      <c r="D878" s="191" t="s">
        <v>202</v>
      </c>
      <c r="E878" s="202" t="s">
        <v>19</v>
      </c>
      <c r="F878" s="203" t="s">
        <v>836</v>
      </c>
      <c r="G878" s="201"/>
      <c r="H878" s="204">
        <v>2.9</v>
      </c>
      <c r="I878" s="205"/>
      <c r="J878" s="201"/>
      <c r="K878" s="201"/>
      <c r="L878" s="206"/>
      <c r="M878" s="207"/>
      <c r="N878" s="208"/>
      <c r="O878" s="208"/>
      <c r="P878" s="208"/>
      <c r="Q878" s="208"/>
      <c r="R878" s="208"/>
      <c r="S878" s="208"/>
      <c r="T878" s="209"/>
      <c r="AT878" s="210" t="s">
        <v>202</v>
      </c>
      <c r="AU878" s="210" t="s">
        <v>88</v>
      </c>
      <c r="AV878" s="14" t="s">
        <v>88</v>
      </c>
      <c r="AW878" s="14" t="s">
        <v>37</v>
      </c>
      <c r="AX878" s="14" t="s">
        <v>78</v>
      </c>
      <c r="AY878" s="210" t="s">
        <v>193</v>
      </c>
    </row>
    <row r="879" spans="1:51" s="14" customFormat="1" ht="11.25">
      <c r="B879" s="200"/>
      <c r="C879" s="201"/>
      <c r="D879" s="191" t="s">
        <v>202</v>
      </c>
      <c r="E879" s="202" t="s">
        <v>19</v>
      </c>
      <c r="F879" s="203" t="s">
        <v>837</v>
      </c>
      <c r="G879" s="201"/>
      <c r="H879" s="204">
        <v>1.6</v>
      </c>
      <c r="I879" s="205"/>
      <c r="J879" s="201"/>
      <c r="K879" s="201"/>
      <c r="L879" s="206"/>
      <c r="M879" s="207"/>
      <c r="N879" s="208"/>
      <c r="O879" s="208"/>
      <c r="P879" s="208"/>
      <c r="Q879" s="208"/>
      <c r="R879" s="208"/>
      <c r="S879" s="208"/>
      <c r="T879" s="209"/>
      <c r="AT879" s="210" t="s">
        <v>202</v>
      </c>
      <c r="AU879" s="210" t="s">
        <v>88</v>
      </c>
      <c r="AV879" s="14" t="s">
        <v>88</v>
      </c>
      <c r="AW879" s="14" t="s">
        <v>37</v>
      </c>
      <c r="AX879" s="14" t="s">
        <v>78</v>
      </c>
      <c r="AY879" s="210" t="s">
        <v>193</v>
      </c>
    </row>
    <row r="880" spans="1:51" s="14" customFormat="1" ht="11.25">
      <c r="B880" s="200"/>
      <c r="C880" s="201"/>
      <c r="D880" s="191" t="s">
        <v>202</v>
      </c>
      <c r="E880" s="202" t="s">
        <v>19</v>
      </c>
      <c r="F880" s="203" t="s">
        <v>838</v>
      </c>
      <c r="G880" s="201"/>
      <c r="H880" s="204">
        <v>1</v>
      </c>
      <c r="I880" s="205"/>
      <c r="J880" s="201"/>
      <c r="K880" s="201"/>
      <c r="L880" s="206"/>
      <c r="M880" s="207"/>
      <c r="N880" s="208"/>
      <c r="O880" s="208"/>
      <c r="P880" s="208"/>
      <c r="Q880" s="208"/>
      <c r="R880" s="208"/>
      <c r="S880" s="208"/>
      <c r="T880" s="209"/>
      <c r="AT880" s="210" t="s">
        <v>202</v>
      </c>
      <c r="AU880" s="210" t="s">
        <v>88</v>
      </c>
      <c r="AV880" s="14" t="s">
        <v>88</v>
      </c>
      <c r="AW880" s="14" t="s">
        <v>37</v>
      </c>
      <c r="AX880" s="14" t="s">
        <v>78</v>
      </c>
      <c r="AY880" s="210" t="s">
        <v>193</v>
      </c>
    </row>
    <row r="881" spans="2:51" s="16" customFormat="1" ht="11.25">
      <c r="B881" s="227"/>
      <c r="C881" s="228"/>
      <c r="D881" s="191" t="s">
        <v>202</v>
      </c>
      <c r="E881" s="229" t="s">
        <v>19</v>
      </c>
      <c r="F881" s="230" t="s">
        <v>230</v>
      </c>
      <c r="G881" s="228"/>
      <c r="H881" s="231">
        <v>32.1</v>
      </c>
      <c r="I881" s="232"/>
      <c r="J881" s="228"/>
      <c r="K881" s="228"/>
      <c r="L881" s="233"/>
      <c r="M881" s="234"/>
      <c r="N881" s="235"/>
      <c r="O881" s="235"/>
      <c r="P881" s="235"/>
      <c r="Q881" s="235"/>
      <c r="R881" s="235"/>
      <c r="S881" s="235"/>
      <c r="T881" s="236"/>
      <c r="AT881" s="237" t="s">
        <v>202</v>
      </c>
      <c r="AU881" s="237" t="s">
        <v>88</v>
      </c>
      <c r="AV881" s="16" t="s">
        <v>194</v>
      </c>
      <c r="AW881" s="16" t="s">
        <v>37</v>
      </c>
      <c r="AX881" s="16" t="s">
        <v>78</v>
      </c>
      <c r="AY881" s="237" t="s">
        <v>193</v>
      </c>
    </row>
    <row r="882" spans="2:51" s="14" customFormat="1" ht="11.25">
      <c r="B882" s="200"/>
      <c r="C882" s="201"/>
      <c r="D882" s="191" t="s">
        <v>202</v>
      </c>
      <c r="E882" s="202" t="s">
        <v>19</v>
      </c>
      <c r="F882" s="203" t="s">
        <v>844</v>
      </c>
      <c r="G882" s="201"/>
      <c r="H882" s="204">
        <v>9.6</v>
      </c>
      <c r="I882" s="205"/>
      <c r="J882" s="201"/>
      <c r="K882" s="201"/>
      <c r="L882" s="206"/>
      <c r="M882" s="207"/>
      <c r="N882" s="208"/>
      <c r="O882" s="208"/>
      <c r="P882" s="208"/>
      <c r="Q882" s="208"/>
      <c r="R882" s="208"/>
      <c r="S882" s="208"/>
      <c r="T882" s="209"/>
      <c r="AT882" s="210" t="s">
        <v>202</v>
      </c>
      <c r="AU882" s="210" t="s">
        <v>88</v>
      </c>
      <c r="AV882" s="14" t="s">
        <v>88</v>
      </c>
      <c r="AW882" s="14" t="s">
        <v>37</v>
      </c>
      <c r="AX882" s="14" t="s">
        <v>78</v>
      </c>
      <c r="AY882" s="210" t="s">
        <v>193</v>
      </c>
    </row>
    <row r="883" spans="2:51" s="14" customFormat="1" ht="11.25">
      <c r="B883" s="200"/>
      <c r="C883" s="201"/>
      <c r="D883" s="191" t="s">
        <v>202</v>
      </c>
      <c r="E883" s="202" t="s">
        <v>19</v>
      </c>
      <c r="F883" s="203" t="s">
        <v>845</v>
      </c>
      <c r="G883" s="201"/>
      <c r="H883" s="204">
        <v>4.8</v>
      </c>
      <c r="I883" s="205"/>
      <c r="J883" s="201"/>
      <c r="K883" s="201"/>
      <c r="L883" s="206"/>
      <c r="M883" s="207"/>
      <c r="N883" s="208"/>
      <c r="O883" s="208"/>
      <c r="P883" s="208"/>
      <c r="Q883" s="208"/>
      <c r="R883" s="208"/>
      <c r="S883" s="208"/>
      <c r="T883" s="209"/>
      <c r="AT883" s="210" t="s">
        <v>202</v>
      </c>
      <c r="AU883" s="210" t="s">
        <v>88</v>
      </c>
      <c r="AV883" s="14" t="s">
        <v>88</v>
      </c>
      <c r="AW883" s="14" t="s">
        <v>37</v>
      </c>
      <c r="AX883" s="14" t="s">
        <v>78</v>
      </c>
      <c r="AY883" s="210" t="s">
        <v>193</v>
      </c>
    </row>
    <row r="884" spans="2:51" s="14" customFormat="1" ht="11.25">
      <c r="B884" s="200"/>
      <c r="C884" s="201"/>
      <c r="D884" s="191" t="s">
        <v>202</v>
      </c>
      <c r="E884" s="202" t="s">
        <v>19</v>
      </c>
      <c r="F884" s="203" t="s">
        <v>846</v>
      </c>
      <c r="G884" s="201"/>
      <c r="H884" s="204">
        <v>3.2</v>
      </c>
      <c r="I884" s="205"/>
      <c r="J884" s="201"/>
      <c r="K884" s="201"/>
      <c r="L884" s="206"/>
      <c r="M884" s="207"/>
      <c r="N884" s="208"/>
      <c r="O884" s="208"/>
      <c r="P884" s="208"/>
      <c r="Q884" s="208"/>
      <c r="R884" s="208"/>
      <c r="S884" s="208"/>
      <c r="T884" s="209"/>
      <c r="AT884" s="210" t="s">
        <v>202</v>
      </c>
      <c r="AU884" s="210" t="s">
        <v>88</v>
      </c>
      <c r="AV884" s="14" t="s">
        <v>88</v>
      </c>
      <c r="AW884" s="14" t="s">
        <v>37</v>
      </c>
      <c r="AX884" s="14" t="s">
        <v>78</v>
      </c>
      <c r="AY884" s="210" t="s">
        <v>193</v>
      </c>
    </row>
    <row r="885" spans="2:51" s="14" customFormat="1" ht="11.25">
      <c r="B885" s="200"/>
      <c r="C885" s="201"/>
      <c r="D885" s="191" t="s">
        <v>202</v>
      </c>
      <c r="E885" s="202" t="s">
        <v>19</v>
      </c>
      <c r="F885" s="203" t="s">
        <v>847</v>
      </c>
      <c r="G885" s="201"/>
      <c r="H885" s="204">
        <v>3</v>
      </c>
      <c r="I885" s="205"/>
      <c r="J885" s="201"/>
      <c r="K885" s="201"/>
      <c r="L885" s="206"/>
      <c r="M885" s="207"/>
      <c r="N885" s="208"/>
      <c r="O885" s="208"/>
      <c r="P885" s="208"/>
      <c r="Q885" s="208"/>
      <c r="R885" s="208"/>
      <c r="S885" s="208"/>
      <c r="T885" s="209"/>
      <c r="AT885" s="210" t="s">
        <v>202</v>
      </c>
      <c r="AU885" s="210" t="s">
        <v>88</v>
      </c>
      <c r="AV885" s="14" t="s">
        <v>88</v>
      </c>
      <c r="AW885" s="14" t="s">
        <v>37</v>
      </c>
      <c r="AX885" s="14" t="s">
        <v>78</v>
      </c>
      <c r="AY885" s="210" t="s">
        <v>193</v>
      </c>
    </row>
    <row r="886" spans="2:51" s="14" customFormat="1" ht="11.25">
      <c r="B886" s="200"/>
      <c r="C886" s="201"/>
      <c r="D886" s="191" t="s">
        <v>202</v>
      </c>
      <c r="E886" s="202" t="s">
        <v>19</v>
      </c>
      <c r="F886" s="203" t="s">
        <v>848</v>
      </c>
      <c r="G886" s="201"/>
      <c r="H886" s="204">
        <v>4</v>
      </c>
      <c r="I886" s="205"/>
      <c r="J886" s="201"/>
      <c r="K886" s="201"/>
      <c r="L886" s="206"/>
      <c r="M886" s="207"/>
      <c r="N886" s="208"/>
      <c r="O886" s="208"/>
      <c r="P886" s="208"/>
      <c r="Q886" s="208"/>
      <c r="R886" s="208"/>
      <c r="S886" s="208"/>
      <c r="T886" s="209"/>
      <c r="AT886" s="210" t="s">
        <v>202</v>
      </c>
      <c r="AU886" s="210" t="s">
        <v>88</v>
      </c>
      <c r="AV886" s="14" t="s">
        <v>88</v>
      </c>
      <c r="AW886" s="14" t="s">
        <v>37</v>
      </c>
      <c r="AX886" s="14" t="s">
        <v>78</v>
      </c>
      <c r="AY886" s="210" t="s">
        <v>193</v>
      </c>
    </row>
    <row r="887" spans="2:51" s="14" customFormat="1" ht="11.25">
      <c r="B887" s="200"/>
      <c r="C887" s="201"/>
      <c r="D887" s="191" t="s">
        <v>202</v>
      </c>
      <c r="E887" s="202" t="s">
        <v>19</v>
      </c>
      <c r="F887" s="203" t="s">
        <v>849</v>
      </c>
      <c r="G887" s="201"/>
      <c r="H887" s="204">
        <v>3.5</v>
      </c>
      <c r="I887" s="205"/>
      <c r="J887" s="201"/>
      <c r="K887" s="201"/>
      <c r="L887" s="206"/>
      <c r="M887" s="207"/>
      <c r="N887" s="208"/>
      <c r="O887" s="208"/>
      <c r="P887" s="208"/>
      <c r="Q887" s="208"/>
      <c r="R887" s="208"/>
      <c r="S887" s="208"/>
      <c r="T887" s="209"/>
      <c r="AT887" s="210" t="s">
        <v>202</v>
      </c>
      <c r="AU887" s="210" t="s">
        <v>88</v>
      </c>
      <c r="AV887" s="14" t="s">
        <v>88</v>
      </c>
      <c r="AW887" s="14" t="s">
        <v>37</v>
      </c>
      <c r="AX887" s="14" t="s">
        <v>78</v>
      </c>
      <c r="AY887" s="210" t="s">
        <v>193</v>
      </c>
    </row>
    <row r="888" spans="2:51" s="16" customFormat="1" ht="11.25">
      <c r="B888" s="227"/>
      <c r="C888" s="228"/>
      <c r="D888" s="191" t="s">
        <v>202</v>
      </c>
      <c r="E888" s="229" t="s">
        <v>19</v>
      </c>
      <c r="F888" s="230" t="s">
        <v>230</v>
      </c>
      <c r="G888" s="228"/>
      <c r="H888" s="231">
        <v>28.1</v>
      </c>
      <c r="I888" s="232"/>
      <c r="J888" s="228"/>
      <c r="K888" s="228"/>
      <c r="L888" s="233"/>
      <c r="M888" s="234"/>
      <c r="N888" s="235"/>
      <c r="O888" s="235"/>
      <c r="P888" s="235"/>
      <c r="Q888" s="235"/>
      <c r="R888" s="235"/>
      <c r="S888" s="235"/>
      <c r="T888" s="236"/>
      <c r="AT888" s="237" t="s">
        <v>202</v>
      </c>
      <c r="AU888" s="237" t="s">
        <v>88</v>
      </c>
      <c r="AV888" s="16" t="s">
        <v>194</v>
      </c>
      <c r="AW888" s="16" t="s">
        <v>37</v>
      </c>
      <c r="AX888" s="16" t="s">
        <v>78</v>
      </c>
      <c r="AY888" s="237" t="s">
        <v>193</v>
      </c>
    </row>
    <row r="889" spans="2:51" s="14" customFormat="1" ht="11.25">
      <c r="B889" s="200"/>
      <c r="C889" s="201"/>
      <c r="D889" s="191" t="s">
        <v>202</v>
      </c>
      <c r="E889" s="202" t="s">
        <v>19</v>
      </c>
      <c r="F889" s="203" t="s">
        <v>855</v>
      </c>
      <c r="G889" s="201"/>
      <c r="H889" s="204">
        <v>13</v>
      </c>
      <c r="I889" s="205"/>
      <c r="J889" s="201"/>
      <c r="K889" s="201"/>
      <c r="L889" s="206"/>
      <c r="M889" s="207"/>
      <c r="N889" s="208"/>
      <c r="O889" s="208"/>
      <c r="P889" s="208"/>
      <c r="Q889" s="208"/>
      <c r="R889" s="208"/>
      <c r="S889" s="208"/>
      <c r="T889" s="209"/>
      <c r="AT889" s="210" t="s">
        <v>202</v>
      </c>
      <c r="AU889" s="210" t="s">
        <v>88</v>
      </c>
      <c r="AV889" s="14" t="s">
        <v>88</v>
      </c>
      <c r="AW889" s="14" t="s">
        <v>37</v>
      </c>
      <c r="AX889" s="14" t="s">
        <v>78</v>
      </c>
      <c r="AY889" s="210" t="s">
        <v>193</v>
      </c>
    </row>
    <row r="890" spans="2:51" s="14" customFormat="1" ht="11.25">
      <c r="B890" s="200"/>
      <c r="C890" s="201"/>
      <c r="D890" s="191" t="s">
        <v>202</v>
      </c>
      <c r="E890" s="202" t="s">
        <v>19</v>
      </c>
      <c r="F890" s="203" t="s">
        <v>856</v>
      </c>
      <c r="G890" s="201"/>
      <c r="H890" s="204">
        <v>6.2</v>
      </c>
      <c r="I890" s="205"/>
      <c r="J890" s="201"/>
      <c r="K890" s="201"/>
      <c r="L890" s="206"/>
      <c r="M890" s="207"/>
      <c r="N890" s="208"/>
      <c r="O890" s="208"/>
      <c r="P890" s="208"/>
      <c r="Q890" s="208"/>
      <c r="R890" s="208"/>
      <c r="S890" s="208"/>
      <c r="T890" s="209"/>
      <c r="AT890" s="210" t="s">
        <v>202</v>
      </c>
      <c r="AU890" s="210" t="s">
        <v>88</v>
      </c>
      <c r="AV890" s="14" t="s">
        <v>88</v>
      </c>
      <c r="AW890" s="14" t="s">
        <v>37</v>
      </c>
      <c r="AX890" s="14" t="s">
        <v>78</v>
      </c>
      <c r="AY890" s="210" t="s">
        <v>193</v>
      </c>
    </row>
    <row r="891" spans="2:51" s="14" customFormat="1" ht="11.25">
      <c r="B891" s="200"/>
      <c r="C891" s="201"/>
      <c r="D891" s="191" t="s">
        <v>202</v>
      </c>
      <c r="E891" s="202" t="s">
        <v>19</v>
      </c>
      <c r="F891" s="203" t="s">
        <v>857</v>
      </c>
      <c r="G891" s="201"/>
      <c r="H891" s="204">
        <v>6.8</v>
      </c>
      <c r="I891" s="205"/>
      <c r="J891" s="201"/>
      <c r="K891" s="201"/>
      <c r="L891" s="206"/>
      <c r="M891" s="207"/>
      <c r="N891" s="208"/>
      <c r="O891" s="208"/>
      <c r="P891" s="208"/>
      <c r="Q891" s="208"/>
      <c r="R891" s="208"/>
      <c r="S891" s="208"/>
      <c r="T891" s="209"/>
      <c r="AT891" s="210" t="s">
        <v>202</v>
      </c>
      <c r="AU891" s="210" t="s">
        <v>88</v>
      </c>
      <c r="AV891" s="14" t="s">
        <v>88</v>
      </c>
      <c r="AW891" s="14" t="s">
        <v>37</v>
      </c>
      <c r="AX891" s="14" t="s">
        <v>78</v>
      </c>
      <c r="AY891" s="210" t="s">
        <v>193</v>
      </c>
    </row>
    <row r="892" spans="2:51" s="14" customFormat="1" ht="11.25">
      <c r="B892" s="200"/>
      <c r="C892" s="201"/>
      <c r="D892" s="191" t="s">
        <v>202</v>
      </c>
      <c r="E892" s="202" t="s">
        <v>19</v>
      </c>
      <c r="F892" s="203" t="s">
        <v>858</v>
      </c>
      <c r="G892" s="201"/>
      <c r="H892" s="204">
        <v>7.3</v>
      </c>
      <c r="I892" s="205"/>
      <c r="J892" s="201"/>
      <c r="K892" s="201"/>
      <c r="L892" s="206"/>
      <c r="M892" s="207"/>
      <c r="N892" s="208"/>
      <c r="O892" s="208"/>
      <c r="P892" s="208"/>
      <c r="Q892" s="208"/>
      <c r="R892" s="208"/>
      <c r="S892" s="208"/>
      <c r="T892" s="209"/>
      <c r="AT892" s="210" t="s">
        <v>202</v>
      </c>
      <c r="AU892" s="210" t="s">
        <v>88</v>
      </c>
      <c r="AV892" s="14" t="s">
        <v>88</v>
      </c>
      <c r="AW892" s="14" t="s">
        <v>37</v>
      </c>
      <c r="AX892" s="14" t="s">
        <v>78</v>
      </c>
      <c r="AY892" s="210" t="s">
        <v>193</v>
      </c>
    </row>
    <row r="893" spans="2:51" s="14" customFormat="1" ht="11.25">
      <c r="B893" s="200"/>
      <c r="C893" s="201"/>
      <c r="D893" s="191" t="s">
        <v>202</v>
      </c>
      <c r="E893" s="202" t="s">
        <v>19</v>
      </c>
      <c r="F893" s="203" t="s">
        <v>859</v>
      </c>
      <c r="G893" s="201"/>
      <c r="H893" s="204">
        <v>6.5</v>
      </c>
      <c r="I893" s="205"/>
      <c r="J893" s="201"/>
      <c r="K893" s="201"/>
      <c r="L893" s="206"/>
      <c r="M893" s="207"/>
      <c r="N893" s="208"/>
      <c r="O893" s="208"/>
      <c r="P893" s="208"/>
      <c r="Q893" s="208"/>
      <c r="R893" s="208"/>
      <c r="S893" s="208"/>
      <c r="T893" s="209"/>
      <c r="AT893" s="210" t="s">
        <v>202</v>
      </c>
      <c r="AU893" s="210" t="s">
        <v>88</v>
      </c>
      <c r="AV893" s="14" t="s">
        <v>88</v>
      </c>
      <c r="AW893" s="14" t="s">
        <v>37</v>
      </c>
      <c r="AX893" s="14" t="s">
        <v>78</v>
      </c>
      <c r="AY893" s="210" t="s">
        <v>193</v>
      </c>
    </row>
    <row r="894" spans="2:51" s="14" customFormat="1" ht="11.25">
      <c r="B894" s="200"/>
      <c r="C894" s="201"/>
      <c r="D894" s="191" t="s">
        <v>202</v>
      </c>
      <c r="E894" s="202" t="s">
        <v>19</v>
      </c>
      <c r="F894" s="203" t="s">
        <v>860</v>
      </c>
      <c r="G894" s="201"/>
      <c r="H894" s="204">
        <v>7.5</v>
      </c>
      <c r="I894" s="205"/>
      <c r="J894" s="201"/>
      <c r="K894" s="201"/>
      <c r="L894" s="206"/>
      <c r="M894" s="207"/>
      <c r="N894" s="208"/>
      <c r="O894" s="208"/>
      <c r="P894" s="208"/>
      <c r="Q894" s="208"/>
      <c r="R894" s="208"/>
      <c r="S894" s="208"/>
      <c r="T894" s="209"/>
      <c r="AT894" s="210" t="s">
        <v>202</v>
      </c>
      <c r="AU894" s="210" t="s">
        <v>88</v>
      </c>
      <c r="AV894" s="14" t="s">
        <v>88</v>
      </c>
      <c r="AW894" s="14" t="s">
        <v>37</v>
      </c>
      <c r="AX894" s="14" t="s">
        <v>78</v>
      </c>
      <c r="AY894" s="210" t="s">
        <v>193</v>
      </c>
    </row>
    <row r="895" spans="2:51" s="14" customFormat="1" ht="11.25">
      <c r="B895" s="200"/>
      <c r="C895" s="201"/>
      <c r="D895" s="191" t="s">
        <v>202</v>
      </c>
      <c r="E895" s="202" t="s">
        <v>19</v>
      </c>
      <c r="F895" s="203" t="s">
        <v>861</v>
      </c>
      <c r="G895" s="201"/>
      <c r="H895" s="204">
        <v>22.1</v>
      </c>
      <c r="I895" s="205"/>
      <c r="J895" s="201"/>
      <c r="K895" s="201"/>
      <c r="L895" s="206"/>
      <c r="M895" s="207"/>
      <c r="N895" s="208"/>
      <c r="O895" s="208"/>
      <c r="P895" s="208"/>
      <c r="Q895" s="208"/>
      <c r="R895" s="208"/>
      <c r="S895" s="208"/>
      <c r="T895" s="209"/>
      <c r="AT895" s="210" t="s">
        <v>202</v>
      </c>
      <c r="AU895" s="210" t="s">
        <v>88</v>
      </c>
      <c r="AV895" s="14" t="s">
        <v>88</v>
      </c>
      <c r="AW895" s="14" t="s">
        <v>37</v>
      </c>
      <c r="AX895" s="14" t="s">
        <v>78</v>
      </c>
      <c r="AY895" s="210" t="s">
        <v>193</v>
      </c>
    </row>
    <row r="896" spans="2:51" s="14" customFormat="1" ht="11.25">
      <c r="B896" s="200"/>
      <c r="C896" s="201"/>
      <c r="D896" s="191" t="s">
        <v>202</v>
      </c>
      <c r="E896" s="202" t="s">
        <v>19</v>
      </c>
      <c r="F896" s="203" t="s">
        <v>862</v>
      </c>
      <c r="G896" s="201"/>
      <c r="H896" s="204">
        <v>161.19999999999999</v>
      </c>
      <c r="I896" s="205"/>
      <c r="J896" s="201"/>
      <c r="K896" s="201"/>
      <c r="L896" s="206"/>
      <c r="M896" s="207"/>
      <c r="N896" s="208"/>
      <c r="O896" s="208"/>
      <c r="P896" s="208"/>
      <c r="Q896" s="208"/>
      <c r="R896" s="208"/>
      <c r="S896" s="208"/>
      <c r="T896" s="209"/>
      <c r="AT896" s="210" t="s">
        <v>202</v>
      </c>
      <c r="AU896" s="210" t="s">
        <v>88</v>
      </c>
      <c r="AV896" s="14" t="s">
        <v>88</v>
      </c>
      <c r="AW896" s="14" t="s">
        <v>37</v>
      </c>
      <c r="AX896" s="14" t="s">
        <v>78</v>
      </c>
      <c r="AY896" s="210" t="s">
        <v>193</v>
      </c>
    </row>
    <row r="897" spans="1:65" s="16" customFormat="1" ht="11.25">
      <c r="B897" s="227"/>
      <c r="C897" s="228"/>
      <c r="D897" s="191" t="s">
        <v>202</v>
      </c>
      <c r="E897" s="229" t="s">
        <v>19</v>
      </c>
      <c r="F897" s="230" t="s">
        <v>230</v>
      </c>
      <c r="G897" s="228"/>
      <c r="H897" s="231">
        <v>230.6</v>
      </c>
      <c r="I897" s="232"/>
      <c r="J897" s="228"/>
      <c r="K897" s="228"/>
      <c r="L897" s="233"/>
      <c r="M897" s="234"/>
      <c r="N897" s="235"/>
      <c r="O897" s="235"/>
      <c r="P897" s="235"/>
      <c r="Q897" s="235"/>
      <c r="R897" s="235"/>
      <c r="S897" s="235"/>
      <c r="T897" s="236"/>
      <c r="AT897" s="237" t="s">
        <v>202</v>
      </c>
      <c r="AU897" s="237" t="s">
        <v>88</v>
      </c>
      <c r="AV897" s="16" t="s">
        <v>194</v>
      </c>
      <c r="AW897" s="16" t="s">
        <v>37</v>
      </c>
      <c r="AX897" s="16" t="s">
        <v>78</v>
      </c>
      <c r="AY897" s="237" t="s">
        <v>193</v>
      </c>
    </row>
    <row r="898" spans="1:65" s="15" customFormat="1" ht="11.25">
      <c r="B898" s="211"/>
      <c r="C898" s="212"/>
      <c r="D898" s="191" t="s">
        <v>202</v>
      </c>
      <c r="E898" s="213" t="s">
        <v>19</v>
      </c>
      <c r="F898" s="214" t="s">
        <v>207</v>
      </c>
      <c r="G898" s="212"/>
      <c r="H898" s="215">
        <v>290.8</v>
      </c>
      <c r="I898" s="216"/>
      <c r="J898" s="212"/>
      <c r="K898" s="212"/>
      <c r="L898" s="217"/>
      <c r="M898" s="218"/>
      <c r="N898" s="219"/>
      <c r="O898" s="219"/>
      <c r="P898" s="219"/>
      <c r="Q898" s="219"/>
      <c r="R898" s="219"/>
      <c r="S898" s="219"/>
      <c r="T898" s="220"/>
      <c r="AT898" s="221" t="s">
        <v>202</v>
      </c>
      <c r="AU898" s="221" t="s">
        <v>88</v>
      </c>
      <c r="AV898" s="15" t="s">
        <v>200</v>
      </c>
      <c r="AW898" s="15" t="s">
        <v>37</v>
      </c>
      <c r="AX898" s="15" t="s">
        <v>86</v>
      </c>
      <c r="AY898" s="221" t="s">
        <v>193</v>
      </c>
    </row>
    <row r="899" spans="1:65" s="2" customFormat="1" ht="37.9" customHeight="1">
      <c r="A899" s="36"/>
      <c r="B899" s="37"/>
      <c r="C899" s="176" t="s">
        <v>928</v>
      </c>
      <c r="D899" s="176" t="s">
        <v>196</v>
      </c>
      <c r="E899" s="177" t="s">
        <v>929</v>
      </c>
      <c r="F899" s="178" t="s">
        <v>930</v>
      </c>
      <c r="G899" s="179" t="s">
        <v>425</v>
      </c>
      <c r="H899" s="180">
        <v>40.9</v>
      </c>
      <c r="I899" s="181"/>
      <c r="J899" s="182">
        <f>ROUND(I899*H899,2)</f>
        <v>0</v>
      </c>
      <c r="K899" s="178" t="s">
        <v>212</v>
      </c>
      <c r="L899" s="41"/>
      <c r="M899" s="183" t="s">
        <v>19</v>
      </c>
      <c r="N899" s="184" t="s">
        <v>49</v>
      </c>
      <c r="O899" s="66"/>
      <c r="P899" s="185">
        <f>O899*H899</f>
        <v>0</v>
      </c>
      <c r="Q899" s="185">
        <v>9.2E-5</v>
      </c>
      <c r="R899" s="185">
        <f>Q899*H899</f>
        <v>3.7627999999999997E-3</v>
      </c>
      <c r="S899" s="185">
        <v>0</v>
      </c>
      <c r="T899" s="186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187" t="s">
        <v>295</v>
      </c>
      <c r="AT899" s="187" t="s">
        <v>196</v>
      </c>
      <c r="AU899" s="187" t="s">
        <v>88</v>
      </c>
      <c r="AY899" s="19" t="s">
        <v>193</v>
      </c>
      <c r="BE899" s="188">
        <f>IF(N899="základní",J899,0)</f>
        <v>0</v>
      </c>
      <c r="BF899" s="188">
        <f>IF(N899="snížená",J899,0)</f>
        <v>0</v>
      </c>
      <c r="BG899" s="188">
        <f>IF(N899="zákl. přenesená",J899,0)</f>
        <v>0</v>
      </c>
      <c r="BH899" s="188">
        <f>IF(N899="sníž. přenesená",J899,0)</f>
        <v>0</v>
      </c>
      <c r="BI899" s="188">
        <f>IF(N899="nulová",J899,0)</f>
        <v>0</v>
      </c>
      <c r="BJ899" s="19" t="s">
        <v>86</v>
      </c>
      <c r="BK899" s="188">
        <f>ROUND(I899*H899,2)</f>
        <v>0</v>
      </c>
      <c r="BL899" s="19" t="s">
        <v>295</v>
      </c>
      <c r="BM899" s="187" t="s">
        <v>931</v>
      </c>
    </row>
    <row r="900" spans="1:65" s="2" customFormat="1" ht="11.25">
      <c r="A900" s="36"/>
      <c r="B900" s="37"/>
      <c r="C900" s="38"/>
      <c r="D900" s="222" t="s">
        <v>214</v>
      </c>
      <c r="E900" s="38"/>
      <c r="F900" s="223" t="s">
        <v>932</v>
      </c>
      <c r="G900" s="38"/>
      <c r="H900" s="38"/>
      <c r="I900" s="224"/>
      <c r="J900" s="38"/>
      <c r="K900" s="38"/>
      <c r="L900" s="41"/>
      <c r="M900" s="225"/>
      <c r="N900" s="226"/>
      <c r="O900" s="66"/>
      <c r="P900" s="66"/>
      <c r="Q900" s="66"/>
      <c r="R900" s="66"/>
      <c r="S900" s="66"/>
      <c r="T900" s="67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T900" s="19" t="s">
        <v>214</v>
      </c>
      <c r="AU900" s="19" t="s">
        <v>88</v>
      </c>
    </row>
    <row r="901" spans="1:65" s="13" customFormat="1" ht="11.25">
      <c r="B901" s="189"/>
      <c r="C901" s="190"/>
      <c r="D901" s="191" t="s">
        <v>202</v>
      </c>
      <c r="E901" s="192" t="s">
        <v>19</v>
      </c>
      <c r="F901" s="193" t="s">
        <v>203</v>
      </c>
      <c r="G901" s="190"/>
      <c r="H901" s="192" t="s">
        <v>19</v>
      </c>
      <c r="I901" s="194"/>
      <c r="J901" s="190"/>
      <c r="K901" s="190"/>
      <c r="L901" s="195"/>
      <c r="M901" s="196"/>
      <c r="N901" s="197"/>
      <c r="O901" s="197"/>
      <c r="P901" s="197"/>
      <c r="Q901" s="197"/>
      <c r="R901" s="197"/>
      <c r="S901" s="197"/>
      <c r="T901" s="198"/>
      <c r="AT901" s="199" t="s">
        <v>202</v>
      </c>
      <c r="AU901" s="199" t="s">
        <v>88</v>
      </c>
      <c r="AV901" s="13" t="s">
        <v>86</v>
      </c>
      <c r="AW901" s="13" t="s">
        <v>37</v>
      </c>
      <c r="AX901" s="13" t="s">
        <v>78</v>
      </c>
      <c r="AY901" s="199" t="s">
        <v>193</v>
      </c>
    </row>
    <row r="902" spans="1:65" s="13" customFormat="1" ht="11.25">
      <c r="B902" s="189"/>
      <c r="C902" s="190"/>
      <c r="D902" s="191" t="s">
        <v>202</v>
      </c>
      <c r="E902" s="192" t="s">
        <v>19</v>
      </c>
      <c r="F902" s="193" t="s">
        <v>801</v>
      </c>
      <c r="G902" s="190"/>
      <c r="H902" s="192" t="s">
        <v>19</v>
      </c>
      <c r="I902" s="194"/>
      <c r="J902" s="190"/>
      <c r="K902" s="190"/>
      <c r="L902" s="195"/>
      <c r="M902" s="196"/>
      <c r="N902" s="197"/>
      <c r="O902" s="197"/>
      <c r="P902" s="197"/>
      <c r="Q902" s="197"/>
      <c r="R902" s="197"/>
      <c r="S902" s="197"/>
      <c r="T902" s="198"/>
      <c r="AT902" s="199" t="s">
        <v>202</v>
      </c>
      <c r="AU902" s="199" t="s">
        <v>88</v>
      </c>
      <c r="AV902" s="13" t="s">
        <v>86</v>
      </c>
      <c r="AW902" s="13" t="s">
        <v>37</v>
      </c>
      <c r="AX902" s="13" t="s">
        <v>78</v>
      </c>
      <c r="AY902" s="199" t="s">
        <v>193</v>
      </c>
    </row>
    <row r="903" spans="1:65" s="13" customFormat="1" ht="11.25">
      <c r="B903" s="189"/>
      <c r="C903" s="190"/>
      <c r="D903" s="191" t="s">
        <v>202</v>
      </c>
      <c r="E903" s="192" t="s">
        <v>19</v>
      </c>
      <c r="F903" s="193" t="s">
        <v>338</v>
      </c>
      <c r="G903" s="190"/>
      <c r="H903" s="192" t="s">
        <v>19</v>
      </c>
      <c r="I903" s="194"/>
      <c r="J903" s="190"/>
      <c r="K903" s="190"/>
      <c r="L903" s="195"/>
      <c r="M903" s="196"/>
      <c r="N903" s="197"/>
      <c r="O903" s="197"/>
      <c r="P903" s="197"/>
      <c r="Q903" s="197"/>
      <c r="R903" s="197"/>
      <c r="S903" s="197"/>
      <c r="T903" s="198"/>
      <c r="AT903" s="199" t="s">
        <v>202</v>
      </c>
      <c r="AU903" s="199" t="s">
        <v>88</v>
      </c>
      <c r="AV903" s="13" t="s">
        <v>86</v>
      </c>
      <c r="AW903" s="13" t="s">
        <v>37</v>
      </c>
      <c r="AX903" s="13" t="s">
        <v>78</v>
      </c>
      <c r="AY903" s="199" t="s">
        <v>193</v>
      </c>
    </row>
    <row r="904" spans="1:65" s="14" customFormat="1" ht="11.25">
      <c r="B904" s="200"/>
      <c r="C904" s="201"/>
      <c r="D904" s="191" t="s">
        <v>202</v>
      </c>
      <c r="E904" s="202" t="s">
        <v>19</v>
      </c>
      <c r="F904" s="203" t="s">
        <v>868</v>
      </c>
      <c r="G904" s="201"/>
      <c r="H904" s="204">
        <v>2.8</v>
      </c>
      <c r="I904" s="205"/>
      <c r="J904" s="201"/>
      <c r="K904" s="201"/>
      <c r="L904" s="206"/>
      <c r="M904" s="207"/>
      <c r="N904" s="208"/>
      <c r="O904" s="208"/>
      <c r="P904" s="208"/>
      <c r="Q904" s="208"/>
      <c r="R904" s="208"/>
      <c r="S904" s="208"/>
      <c r="T904" s="209"/>
      <c r="AT904" s="210" t="s">
        <v>202</v>
      </c>
      <c r="AU904" s="210" t="s">
        <v>88</v>
      </c>
      <c r="AV904" s="14" t="s">
        <v>88</v>
      </c>
      <c r="AW904" s="14" t="s">
        <v>37</v>
      </c>
      <c r="AX904" s="14" t="s">
        <v>78</v>
      </c>
      <c r="AY904" s="210" t="s">
        <v>193</v>
      </c>
    </row>
    <row r="905" spans="1:65" s="14" customFormat="1" ht="11.25">
      <c r="B905" s="200"/>
      <c r="C905" s="201"/>
      <c r="D905" s="191" t="s">
        <v>202</v>
      </c>
      <c r="E905" s="202" t="s">
        <v>19</v>
      </c>
      <c r="F905" s="203" t="s">
        <v>869</v>
      </c>
      <c r="G905" s="201"/>
      <c r="H905" s="204">
        <v>1.2</v>
      </c>
      <c r="I905" s="205"/>
      <c r="J905" s="201"/>
      <c r="K905" s="201"/>
      <c r="L905" s="206"/>
      <c r="M905" s="207"/>
      <c r="N905" s="208"/>
      <c r="O905" s="208"/>
      <c r="P905" s="208"/>
      <c r="Q905" s="208"/>
      <c r="R905" s="208"/>
      <c r="S905" s="208"/>
      <c r="T905" s="209"/>
      <c r="AT905" s="210" t="s">
        <v>202</v>
      </c>
      <c r="AU905" s="210" t="s">
        <v>88</v>
      </c>
      <c r="AV905" s="14" t="s">
        <v>88</v>
      </c>
      <c r="AW905" s="14" t="s">
        <v>37</v>
      </c>
      <c r="AX905" s="14" t="s">
        <v>78</v>
      </c>
      <c r="AY905" s="210" t="s">
        <v>193</v>
      </c>
    </row>
    <row r="906" spans="1:65" s="14" customFormat="1" ht="11.25">
      <c r="B906" s="200"/>
      <c r="C906" s="201"/>
      <c r="D906" s="191" t="s">
        <v>202</v>
      </c>
      <c r="E906" s="202" t="s">
        <v>19</v>
      </c>
      <c r="F906" s="203" t="s">
        <v>870</v>
      </c>
      <c r="G906" s="201"/>
      <c r="H906" s="204">
        <v>1.2</v>
      </c>
      <c r="I906" s="205"/>
      <c r="J906" s="201"/>
      <c r="K906" s="201"/>
      <c r="L906" s="206"/>
      <c r="M906" s="207"/>
      <c r="N906" s="208"/>
      <c r="O906" s="208"/>
      <c r="P906" s="208"/>
      <c r="Q906" s="208"/>
      <c r="R906" s="208"/>
      <c r="S906" s="208"/>
      <c r="T906" s="209"/>
      <c r="AT906" s="210" t="s">
        <v>202</v>
      </c>
      <c r="AU906" s="210" t="s">
        <v>88</v>
      </c>
      <c r="AV906" s="14" t="s">
        <v>88</v>
      </c>
      <c r="AW906" s="14" t="s">
        <v>37</v>
      </c>
      <c r="AX906" s="14" t="s">
        <v>78</v>
      </c>
      <c r="AY906" s="210" t="s">
        <v>193</v>
      </c>
    </row>
    <row r="907" spans="1:65" s="14" customFormat="1" ht="11.25">
      <c r="B907" s="200"/>
      <c r="C907" s="201"/>
      <c r="D907" s="191" t="s">
        <v>202</v>
      </c>
      <c r="E907" s="202" t="s">
        <v>19</v>
      </c>
      <c r="F907" s="203" t="s">
        <v>871</v>
      </c>
      <c r="G907" s="201"/>
      <c r="H907" s="204">
        <v>2.7</v>
      </c>
      <c r="I907" s="205"/>
      <c r="J907" s="201"/>
      <c r="K907" s="201"/>
      <c r="L907" s="206"/>
      <c r="M907" s="207"/>
      <c r="N907" s="208"/>
      <c r="O907" s="208"/>
      <c r="P907" s="208"/>
      <c r="Q907" s="208"/>
      <c r="R907" s="208"/>
      <c r="S907" s="208"/>
      <c r="T907" s="209"/>
      <c r="AT907" s="210" t="s">
        <v>202</v>
      </c>
      <c r="AU907" s="210" t="s">
        <v>88</v>
      </c>
      <c r="AV907" s="14" t="s">
        <v>88</v>
      </c>
      <c r="AW907" s="14" t="s">
        <v>37</v>
      </c>
      <c r="AX907" s="14" t="s">
        <v>78</v>
      </c>
      <c r="AY907" s="210" t="s">
        <v>193</v>
      </c>
    </row>
    <row r="908" spans="1:65" s="16" customFormat="1" ht="11.25">
      <c r="B908" s="227"/>
      <c r="C908" s="228"/>
      <c r="D908" s="191" t="s">
        <v>202</v>
      </c>
      <c r="E908" s="229" t="s">
        <v>19</v>
      </c>
      <c r="F908" s="230" t="s">
        <v>230</v>
      </c>
      <c r="G908" s="228"/>
      <c r="H908" s="231">
        <v>7.9</v>
      </c>
      <c r="I908" s="232"/>
      <c r="J908" s="228"/>
      <c r="K908" s="228"/>
      <c r="L908" s="233"/>
      <c r="M908" s="234"/>
      <c r="N908" s="235"/>
      <c r="O908" s="235"/>
      <c r="P908" s="235"/>
      <c r="Q908" s="235"/>
      <c r="R908" s="235"/>
      <c r="S908" s="235"/>
      <c r="T908" s="236"/>
      <c r="AT908" s="237" t="s">
        <v>202</v>
      </c>
      <c r="AU908" s="237" t="s">
        <v>88</v>
      </c>
      <c r="AV908" s="16" t="s">
        <v>194</v>
      </c>
      <c r="AW908" s="16" t="s">
        <v>37</v>
      </c>
      <c r="AX908" s="16" t="s">
        <v>78</v>
      </c>
      <c r="AY908" s="237" t="s">
        <v>193</v>
      </c>
    </row>
    <row r="909" spans="1:65" s="14" customFormat="1" ht="11.25">
      <c r="B909" s="200"/>
      <c r="C909" s="201"/>
      <c r="D909" s="191" t="s">
        <v>202</v>
      </c>
      <c r="E909" s="202" t="s">
        <v>19</v>
      </c>
      <c r="F909" s="203" t="s">
        <v>877</v>
      </c>
      <c r="G909" s="201"/>
      <c r="H909" s="204">
        <v>4.3</v>
      </c>
      <c r="I909" s="205"/>
      <c r="J909" s="201"/>
      <c r="K909" s="201"/>
      <c r="L909" s="206"/>
      <c r="M909" s="207"/>
      <c r="N909" s="208"/>
      <c r="O909" s="208"/>
      <c r="P909" s="208"/>
      <c r="Q909" s="208"/>
      <c r="R909" s="208"/>
      <c r="S909" s="208"/>
      <c r="T909" s="209"/>
      <c r="AT909" s="210" t="s">
        <v>202</v>
      </c>
      <c r="AU909" s="210" t="s">
        <v>88</v>
      </c>
      <c r="AV909" s="14" t="s">
        <v>88</v>
      </c>
      <c r="AW909" s="14" t="s">
        <v>37</v>
      </c>
      <c r="AX909" s="14" t="s">
        <v>78</v>
      </c>
      <c r="AY909" s="210" t="s">
        <v>193</v>
      </c>
    </row>
    <row r="910" spans="1:65" s="14" customFormat="1" ht="11.25">
      <c r="B910" s="200"/>
      <c r="C910" s="201"/>
      <c r="D910" s="191" t="s">
        <v>202</v>
      </c>
      <c r="E910" s="202" t="s">
        <v>19</v>
      </c>
      <c r="F910" s="203" t="s">
        <v>878</v>
      </c>
      <c r="G910" s="201"/>
      <c r="H910" s="204">
        <v>4</v>
      </c>
      <c r="I910" s="205"/>
      <c r="J910" s="201"/>
      <c r="K910" s="201"/>
      <c r="L910" s="206"/>
      <c r="M910" s="207"/>
      <c r="N910" s="208"/>
      <c r="O910" s="208"/>
      <c r="P910" s="208"/>
      <c r="Q910" s="208"/>
      <c r="R910" s="208"/>
      <c r="S910" s="208"/>
      <c r="T910" s="209"/>
      <c r="AT910" s="210" t="s">
        <v>202</v>
      </c>
      <c r="AU910" s="210" t="s">
        <v>88</v>
      </c>
      <c r="AV910" s="14" t="s">
        <v>88</v>
      </c>
      <c r="AW910" s="14" t="s">
        <v>37</v>
      </c>
      <c r="AX910" s="14" t="s">
        <v>78</v>
      </c>
      <c r="AY910" s="210" t="s">
        <v>193</v>
      </c>
    </row>
    <row r="911" spans="1:65" s="14" customFormat="1" ht="11.25">
      <c r="B911" s="200"/>
      <c r="C911" s="201"/>
      <c r="D911" s="191" t="s">
        <v>202</v>
      </c>
      <c r="E911" s="202" t="s">
        <v>19</v>
      </c>
      <c r="F911" s="203" t="s">
        <v>879</v>
      </c>
      <c r="G911" s="201"/>
      <c r="H911" s="204">
        <v>4.0999999999999996</v>
      </c>
      <c r="I911" s="205"/>
      <c r="J911" s="201"/>
      <c r="K911" s="201"/>
      <c r="L911" s="206"/>
      <c r="M911" s="207"/>
      <c r="N911" s="208"/>
      <c r="O911" s="208"/>
      <c r="P911" s="208"/>
      <c r="Q911" s="208"/>
      <c r="R911" s="208"/>
      <c r="S911" s="208"/>
      <c r="T911" s="209"/>
      <c r="AT911" s="210" t="s">
        <v>202</v>
      </c>
      <c r="AU911" s="210" t="s">
        <v>88</v>
      </c>
      <c r="AV911" s="14" t="s">
        <v>88</v>
      </c>
      <c r="AW911" s="14" t="s">
        <v>37</v>
      </c>
      <c r="AX911" s="14" t="s">
        <v>78</v>
      </c>
      <c r="AY911" s="210" t="s">
        <v>193</v>
      </c>
    </row>
    <row r="912" spans="1:65" s="16" customFormat="1" ht="11.25">
      <c r="B912" s="227"/>
      <c r="C912" s="228"/>
      <c r="D912" s="191" t="s">
        <v>202</v>
      </c>
      <c r="E912" s="229" t="s">
        <v>19</v>
      </c>
      <c r="F912" s="230" t="s">
        <v>230</v>
      </c>
      <c r="G912" s="228"/>
      <c r="H912" s="231">
        <v>12.4</v>
      </c>
      <c r="I912" s="232"/>
      <c r="J912" s="228"/>
      <c r="K912" s="228"/>
      <c r="L912" s="233"/>
      <c r="M912" s="234"/>
      <c r="N912" s="235"/>
      <c r="O912" s="235"/>
      <c r="P912" s="235"/>
      <c r="Q912" s="235"/>
      <c r="R912" s="235"/>
      <c r="S912" s="235"/>
      <c r="T912" s="236"/>
      <c r="AT912" s="237" t="s">
        <v>202</v>
      </c>
      <c r="AU912" s="237" t="s">
        <v>88</v>
      </c>
      <c r="AV912" s="16" t="s">
        <v>194</v>
      </c>
      <c r="AW912" s="16" t="s">
        <v>37</v>
      </c>
      <c r="AX912" s="16" t="s">
        <v>78</v>
      </c>
      <c r="AY912" s="237" t="s">
        <v>193</v>
      </c>
    </row>
    <row r="913" spans="1:65" s="14" customFormat="1" ht="11.25">
      <c r="B913" s="200"/>
      <c r="C913" s="201"/>
      <c r="D913" s="191" t="s">
        <v>202</v>
      </c>
      <c r="E913" s="202" t="s">
        <v>19</v>
      </c>
      <c r="F913" s="203" t="s">
        <v>885</v>
      </c>
      <c r="G913" s="201"/>
      <c r="H913" s="204">
        <v>12</v>
      </c>
      <c r="I913" s="205"/>
      <c r="J913" s="201"/>
      <c r="K913" s="201"/>
      <c r="L913" s="206"/>
      <c r="M913" s="207"/>
      <c r="N913" s="208"/>
      <c r="O913" s="208"/>
      <c r="P913" s="208"/>
      <c r="Q913" s="208"/>
      <c r="R913" s="208"/>
      <c r="S913" s="208"/>
      <c r="T913" s="209"/>
      <c r="AT913" s="210" t="s">
        <v>202</v>
      </c>
      <c r="AU913" s="210" t="s">
        <v>88</v>
      </c>
      <c r="AV913" s="14" t="s">
        <v>88</v>
      </c>
      <c r="AW913" s="14" t="s">
        <v>37</v>
      </c>
      <c r="AX913" s="14" t="s">
        <v>78</v>
      </c>
      <c r="AY913" s="210" t="s">
        <v>193</v>
      </c>
    </row>
    <row r="914" spans="1:65" s="16" customFormat="1" ht="11.25">
      <c r="B914" s="227"/>
      <c r="C914" s="228"/>
      <c r="D914" s="191" t="s">
        <v>202</v>
      </c>
      <c r="E914" s="229" t="s">
        <v>19</v>
      </c>
      <c r="F914" s="230" t="s">
        <v>230</v>
      </c>
      <c r="G914" s="228"/>
      <c r="H914" s="231">
        <v>12</v>
      </c>
      <c r="I914" s="232"/>
      <c r="J914" s="228"/>
      <c r="K914" s="228"/>
      <c r="L914" s="233"/>
      <c r="M914" s="234"/>
      <c r="N914" s="235"/>
      <c r="O914" s="235"/>
      <c r="P914" s="235"/>
      <c r="Q914" s="235"/>
      <c r="R914" s="235"/>
      <c r="S914" s="235"/>
      <c r="T914" s="236"/>
      <c r="AT914" s="237" t="s">
        <v>202</v>
      </c>
      <c r="AU914" s="237" t="s">
        <v>88</v>
      </c>
      <c r="AV914" s="16" t="s">
        <v>194</v>
      </c>
      <c r="AW914" s="16" t="s">
        <v>37</v>
      </c>
      <c r="AX914" s="16" t="s">
        <v>78</v>
      </c>
      <c r="AY914" s="237" t="s">
        <v>193</v>
      </c>
    </row>
    <row r="915" spans="1:65" s="14" customFormat="1" ht="11.25">
      <c r="B915" s="200"/>
      <c r="C915" s="201"/>
      <c r="D915" s="191" t="s">
        <v>202</v>
      </c>
      <c r="E915" s="202" t="s">
        <v>19</v>
      </c>
      <c r="F915" s="203" t="s">
        <v>891</v>
      </c>
      <c r="G915" s="201"/>
      <c r="H915" s="204">
        <v>8.6</v>
      </c>
      <c r="I915" s="205"/>
      <c r="J915" s="201"/>
      <c r="K915" s="201"/>
      <c r="L915" s="206"/>
      <c r="M915" s="207"/>
      <c r="N915" s="208"/>
      <c r="O915" s="208"/>
      <c r="P915" s="208"/>
      <c r="Q915" s="208"/>
      <c r="R915" s="208"/>
      <c r="S915" s="208"/>
      <c r="T915" s="209"/>
      <c r="AT915" s="210" t="s">
        <v>202</v>
      </c>
      <c r="AU915" s="210" t="s">
        <v>88</v>
      </c>
      <c r="AV915" s="14" t="s">
        <v>88</v>
      </c>
      <c r="AW915" s="14" t="s">
        <v>37</v>
      </c>
      <c r="AX915" s="14" t="s">
        <v>78</v>
      </c>
      <c r="AY915" s="210" t="s">
        <v>193</v>
      </c>
    </row>
    <row r="916" spans="1:65" s="16" customFormat="1" ht="11.25">
      <c r="B916" s="227"/>
      <c r="C916" s="228"/>
      <c r="D916" s="191" t="s">
        <v>202</v>
      </c>
      <c r="E916" s="229" t="s">
        <v>19</v>
      </c>
      <c r="F916" s="230" t="s">
        <v>230</v>
      </c>
      <c r="G916" s="228"/>
      <c r="H916" s="231">
        <v>8.6</v>
      </c>
      <c r="I916" s="232"/>
      <c r="J916" s="228"/>
      <c r="K916" s="228"/>
      <c r="L916" s="233"/>
      <c r="M916" s="234"/>
      <c r="N916" s="235"/>
      <c r="O916" s="235"/>
      <c r="P916" s="235"/>
      <c r="Q916" s="235"/>
      <c r="R916" s="235"/>
      <c r="S916" s="235"/>
      <c r="T916" s="236"/>
      <c r="AT916" s="237" t="s">
        <v>202</v>
      </c>
      <c r="AU916" s="237" t="s">
        <v>88</v>
      </c>
      <c r="AV916" s="16" t="s">
        <v>194</v>
      </c>
      <c r="AW916" s="16" t="s">
        <v>37</v>
      </c>
      <c r="AX916" s="16" t="s">
        <v>78</v>
      </c>
      <c r="AY916" s="237" t="s">
        <v>193</v>
      </c>
    </row>
    <row r="917" spans="1:65" s="15" customFormat="1" ht="11.25">
      <c r="B917" s="211"/>
      <c r="C917" s="212"/>
      <c r="D917" s="191" t="s">
        <v>202</v>
      </c>
      <c r="E917" s="213" t="s">
        <v>19</v>
      </c>
      <c r="F917" s="214" t="s">
        <v>207</v>
      </c>
      <c r="G917" s="212"/>
      <c r="H917" s="215">
        <v>40.9</v>
      </c>
      <c r="I917" s="216"/>
      <c r="J917" s="212"/>
      <c r="K917" s="212"/>
      <c r="L917" s="217"/>
      <c r="M917" s="218"/>
      <c r="N917" s="219"/>
      <c r="O917" s="219"/>
      <c r="P917" s="219"/>
      <c r="Q917" s="219"/>
      <c r="R917" s="219"/>
      <c r="S917" s="219"/>
      <c r="T917" s="220"/>
      <c r="AT917" s="221" t="s">
        <v>202</v>
      </c>
      <c r="AU917" s="221" t="s">
        <v>88</v>
      </c>
      <c r="AV917" s="15" t="s">
        <v>200</v>
      </c>
      <c r="AW917" s="15" t="s">
        <v>37</v>
      </c>
      <c r="AX917" s="15" t="s">
        <v>86</v>
      </c>
      <c r="AY917" s="221" t="s">
        <v>193</v>
      </c>
    </row>
    <row r="918" spans="1:65" s="2" customFormat="1" ht="37.9" customHeight="1">
      <c r="A918" s="36"/>
      <c r="B918" s="37"/>
      <c r="C918" s="176" t="s">
        <v>933</v>
      </c>
      <c r="D918" s="176" t="s">
        <v>196</v>
      </c>
      <c r="E918" s="177" t="s">
        <v>934</v>
      </c>
      <c r="F918" s="178" t="s">
        <v>935</v>
      </c>
      <c r="G918" s="179" t="s">
        <v>425</v>
      </c>
      <c r="H918" s="180">
        <v>1.4</v>
      </c>
      <c r="I918" s="181"/>
      <c r="J918" s="182">
        <f>ROUND(I918*H918,2)</f>
        <v>0</v>
      </c>
      <c r="K918" s="178" t="s">
        <v>212</v>
      </c>
      <c r="L918" s="41"/>
      <c r="M918" s="183" t="s">
        <v>19</v>
      </c>
      <c r="N918" s="184" t="s">
        <v>49</v>
      </c>
      <c r="O918" s="66"/>
      <c r="P918" s="185">
        <f>O918*H918</f>
        <v>0</v>
      </c>
      <c r="Q918" s="185">
        <v>1E-4</v>
      </c>
      <c r="R918" s="185">
        <f>Q918*H918</f>
        <v>1.3999999999999999E-4</v>
      </c>
      <c r="S918" s="185">
        <v>0</v>
      </c>
      <c r="T918" s="186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187" t="s">
        <v>295</v>
      </c>
      <c r="AT918" s="187" t="s">
        <v>196</v>
      </c>
      <c r="AU918" s="187" t="s">
        <v>88</v>
      </c>
      <c r="AY918" s="19" t="s">
        <v>193</v>
      </c>
      <c r="BE918" s="188">
        <f>IF(N918="základní",J918,0)</f>
        <v>0</v>
      </c>
      <c r="BF918" s="188">
        <f>IF(N918="snížená",J918,0)</f>
        <v>0</v>
      </c>
      <c r="BG918" s="188">
        <f>IF(N918="zákl. přenesená",J918,0)</f>
        <v>0</v>
      </c>
      <c r="BH918" s="188">
        <f>IF(N918="sníž. přenesená",J918,0)</f>
        <v>0</v>
      </c>
      <c r="BI918" s="188">
        <f>IF(N918="nulová",J918,0)</f>
        <v>0</v>
      </c>
      <c r="BJ918" s="19" t="s">
        <v>86</v>
      </c>
      <c r="BK918" s="188">
        <f>ROUND(I918*H918,2)</f>
        <v>0</v>
      </c>
      <c r="BL918" s="19" t="s">
        <v>295</v>
      </c>
      <c r="BM918" s="187" t="s">
        <v>936</v>
      </c>
    </row>
    <row r="919" spans="1:65" s="2" customFormat="1" ht="11.25">
      <c r="A919" s="36"/>
      <c r="B919" s="37"/>
      <c r="C919" s="38"/>
      <c r="D919" s="222" t="s">
        <v>214</v>
      </c>
      <c r="E919" s="38"/>
      <c r="F919" s="223" t="s">
        <v>937</v>
      </c>
      <c r="G919" s="38"/>
      <c r="H919" s="38"/>
      <c r="I919" s="224"/>
      <c r="J919" s="38"/>
      <c r="K919" s="38"/>
      <c r="L919" s="41"/>
      <c r="M919" s="225"/>
      <c r="N919" s="226"/>
      <c r="O919" s="66"/>
      <c r="P919" s="66"/>
      <c r="Q919" s="66"/>
      <c r="R919" s="66"/>
      <c r="S919" s="66"/>
      <c r="T919" s="67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T919" s="19" t="s">
        <v>214</v>
      </c>
      <c r="AU919" s="19" t="s">
        <v>88</v>
      </c>
    </row>
    <row r="920" spans="1:65" s="13" customFormat="1" ht="11.25">
      <c r="B920" s="189"/>
      <c r="C920" s="190"/>
      <c r="D920" s="191" t="s">
        <v>202</v>
      </c>
      <c r="E920" s="192" t="s">
        <v>19</v>
      </c>
      <c r="F920" s="193" t="s">
        <v>203</v>
      </c>
      <c r="G920" s="190"/>
      <c r="H920" s="192" t="s">
        <v>19</v>
      </c>
      <c r="I920" s="194"/>
      <c r="J920" s="190"/>
      <c r="K920" s="190"/>
      <c r="L920" s="195"/>
      <c r="M920" s="196"/>
      <c r="N920" s="197"/>
      <c r="O920" s="197"/>
      <c r="P920" s="197"/>
      <c r="Q920" s="197"/>
      <c r="R920" s="197"/>
      <c r="S920" s="197"/>
      <c r="T920" s="198"/>
      <c r="AT920" s="199" t="s">
        <v>202</v>
      </c>
      <c r="AU920" s="199" t="s">
        <v>88</v>
      </c>
      <c r="AV920" s="13" t="s">
        <v>86</v>
      </c>
      <c r="AW920" s="13" t="s">
        <v>37</v>
      </c>
      <c r="AX920" s="13" t="s">
        <v>78</v>
      </c>
      <c r="AY920" s="199" t="s">
        <v>193</v>
      </c>
    </row>
    <row r="921" spans="1:65" s="13" customFormat="1" ht="11.25">
      <c r="B921" s="189"/>
      <c r="C921" s="190"/>
      <c r="D921" s="191" t="s">
        <v>202</v>
      </c>
      <c r="E921" s="192" t="s">
        <v>19</v>
      </c>
      <c r="F921" s="193" t="s">
        <v>801</v>
      </c>
      <c r="G921" s="190"/>
      <c r="H921" s="192" t="s">
        <v>19</v>
      </c>
      <c r="I921" s="194"/>
      <c r="J921" s="190"/>
      <c r="K921" s="190"/>
      <c r="L921" s="195"/>
      <c r="M921" s="196"/>
      <c r="N921" s="197"/>
      <c r="O921" s="197"/>
      <c r="P921" s="197"/>
      <c r="Q921" s="197"/>
      <c r="R921" s="197"/>
      <c r="S921" s="197"/>
      <c r="T921" s="198"/>
      <c r="AT921" s="199" t="s">
        <v>202</v>
      </c>
      <c r="AU921" s="199" t="s">
        <v>88</v>
      </c>
      <c r="AV921" s="13" t="s">
        <v>86</v>
      </c>
      <c r="AW921" s="13" t="s">
        <v>37</v>
      </c>
      <c r="AX921" s="13" t="s">
        <v>78</v>
      </c>
      <c r="AY921" s="199" t="s">
        <v>193</v>
      </c>
    </row>
    <row r="922" spans="1:65" s="13" customFormat="1" ht="11.25">
      <c r="B922" s="189"/>
      <c r="C922" s="190"/>
      <c r="D922" s="191" t="s">
        <v>202</v>
      </c>
      <c r="E922" s="192" t="s">
        <v>19</v>
      </c>
      <c r="F922" s="193" t="s">
        <v>338</v>
      </c>
      <c r="G922" s="190"/>
      <c r="H922" s="192" t="s">
        <v>19</v>
      </c>
      <c r="I922" s="194"/>
      <c r="J922" s="190"/>
      <c r="K922" s="190"/>
      <c r="L922" s="195"/>
      <c r="M922" s="196"/>
      <c r="N922" s="197"/>
      <c r="O922" s="197"/>
      <c r="P922" s="197"/>
      <c r="Q922" s="197"/>
      <c r="R922" s="197"/>
      <c r="S922" s="197"/>
      <c r="T922" s="198"/>
      <c r="AT922" s="199" t="s">
        <v>202</v>
      </c>
      <c r="AU922" s="199" t="s">
        <v>88</v>
      </c>
      <c r="AV922" s="13" t="s">
        <v>86</v>
      </c>
      <c r="AW922" s="13" t="s">
        <v>37</v>
      </c>
      <c r="AX922" s="13" t="s">
        <v>78</v>
      </c>
      <c r="AY922" s="199" t="s">
        <v>193</v>
      </c>
    </row>
    <row r="923" spans="1:65" s="14" customFormat="1" ht="11.25">
      <c r="B923" s="200"/>
      <c r="C923" s="201"/>
      <c r="D923" s="191" t="s">
        <v>202</v>
      </c>
      <c r="E923" s="202" t="s">
        <v>19</v>
      </c>
      <c r="F923" s="203" t="s">
        <v>897</v>
      </c>
      <c r="G923" s="201"/>
      <c r="H923" s="204">
        <v>1.4</v>
      </c>
      <c r="I923" s="205"/>
      <c r="J923" s="201"/>
      <c r="K923" s="201"/>
      <c r="L923" s="206"/>
      <c r="M923" s="207"/>
      <c r="N923" s="208"/>
      <c r="O923" s="208"/>
      <c r="P923" s="208"/>
      <c r="Q923" s="208"/>
      <c r="R923" s="208"/>
      <c r="S923" s="208"/>
      <c r="T923" s="209"/>
      <c r="AT923" s="210" t="s">
        <v>202</v>
      </c>
      <c r="AU923" s="210" t="s">
        <v>88</v>
      </c>
      <c r="AV923" s="14" t="s">
        <v>88</v>
      </c>
      <c r="AW923" s="14" t="s">
        <v>37</v>
      </c>
      <c r="AX923" s="14" t="s">
        <v>78</v>
      </c>
      <c r="AY923" s="210" t="s">
        <v>193</v>
      </c>
    </row>
    <row r="924" spans="1:65" s="15" customFormat="1" ht="11.25">
      <c r="B924" s="211"/>
      <c r="C924" s="212"/>
      <c r="D924" s="191" t="s">
        <v>202</v>
      </c>
      <c r="E924" s="213" t="s">
        <v>19</v>
      </c>
      <c r="F924" s="214" t="s">
        <v>207</v>
      </c>
      <c r="G924" s="212"/>
      <c r="H924" s="215">
        <v>1.4</v>
      </c>
      <c r="I924" s="216"/>
      <c r="J924" s="212"/>
      <c r="K924" s="212"/>
      <c r="L924" s="217"/>
      <c r="M924" s="218"/>
      <c r="N924" s="219"/>
      <c r="O924" s="219"/>
      <c r="P924" s="219"/>
      <c r="Q924" s="219"/>
      <c r="R924" s="219"/>
      <c r="S924" s="219"/>
      <c r="T924" s="220"/>
      <c r="AT924" s="221" t="s">
        <v>202</v>
      </c>
      <c r="AU924" s="221" t="s">
        <v>88</v>
      </c>
      <c r="AV924" s="15" t="s">
        <v>200</v>
      </c>
      <c r="AW924" s="15" t="s">
        <v>37</v>
      </c>
      <c r="AX924" s="15" t="s">
        <v>86</v>
      </c>
      <c r="AY924" s="221" t="s">
        <v>193</v>
      </c>
    </row>
    <row r="925" spans="1:65" s="2" customFormat="1" ht="37.9" customHeight="1">
      <c r="A925" s="36"/>
      <c r="B925" s="37"/>
      <c r="C925" s="176" t="s">
        <v>938</v>
      </c>
      <c r="D925" s="176" t="s">
        <v>196</v>
      </c>
      <c r="E925" s="177" t="s">
        <v>939</v>
      </c>
      <c r="F925" s="178" t="s">
        <v>940</v>
      </c>
      <c r="G925" s="179" t="s">
        <v>425</v>
      </c>
      <c r="H925" s="180">
        <v>35</v>
      </c>
      <c r="I925" s="181"/>
      <c r="J925" s="182">
        <f>ROUND(I925*H925,2)</f>
        <v>0</v>
      </c>
      <c r="K925" s="178" t="s">
        <v>212</v>
      </c>
      <c r="L925" s="41"/>
      <c r="M925" s="183" t="s">
        <v>19</v>
      </c>
      <c r="N925" s="184" t="s">
        <v>49</v>
      </c>
      <c r="O925" s="66"/>
      <c r="P925" s="185">
        <f>O925*H925</f>
        <v>0</v>
      </c>
      <c r="Q925" s="185">
        <v>1.02E-4</v>
      </c>
      <c r="R925" s="185">
        <f>Q925*H925</f>
        <v>3.5699999999999998E-3</v>
      </c>
      <c r="S925" s="185">
        <v>0</v>
      </c>
      <c r="T925" s="186">
        <f>S925*H925</f>
        <v>0</v>
      </c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R925" s="187" t="s">
        <v>295</v>
      </c>
      <c r="AT925" s="187" t="s">
        <v>196</v>
      </c>
      <c r="AU925" s="187" t="s">
        <v>88</v>
      </c>
      <c r="AY925" s="19" t="s">
        <v>193</v>
      </c>
      <c r="BE925" s="188">
        <f>IF(N925="základní",J925,0)</f>
        <v>0</v>
      </c>
      <c r="BF925" s="188">
        <f>IF(N925="snížená",J925,0)</f>
        <v>0</v>
      </c>
      <c r="BG925" s="188">
        <f>IF(N925="zákl. přenesená",J925,0)</f>
        <v>0</v>
      </c>
      <c r="BH925" s="188">
        <f>IF(N925="sníž. přenesená",J925,0)</f>
        <v>0</v>
      </c>
      <c r="BI925" s="188">
        <f>IF(N925="nulová",J925,0)</f>
        <v>0</v>
      </c>
      <c r="BJ925" s="19" t="s">
        <v>86</v>
      </c>
      <c r="BK925" s="188">
        <f>ROUND(I925*H925,2)</f>
        <v>0</v>
      </c>
      <c r="BL925" s="19" t="s">
        <v>295</v>
      </c>
      <c r="BM925" s="187" t="s">
        <v>941</v>
      </c>
    </row>
    <row r="926" spans="1:65" s="2" customFormat="1" ht="11.25">
      <c r="A926" s="36"/>
      <c r="B926" s="37"/>
      <c r="C926" s="38"/>
      <c r="D926" s="222" t="s">
        <v>214</v>
      </c>
      <c r="E926" s="38"/>
      <c r="F926" s="223" t="s">
        <v>942</v>
      </c>
      <c r="G926" s="38"/>
      <c r="H926" s="38"/>
      <c r="I926" s="224"/>
      <c r="J926" s="38"/>
      <c r="K926" s="38"/>
      <c r="L926" s="41"/>
      <c r="M926" s="225"/>
      <c r="N926" s="226"/>
      <c r="O926" s="66"/>
      <c r="P926" s="66"/>
      <c r="Q926" s="66"/>
      <c r="R926" s="66"/>
      <c r="S926" s="66"/>
      <c r="T926" s="67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T926" s="19" t="s">
        <v>214</v>
      </c>
      <c r="AU926" s="19" t="s">
        <v>88</v>
      </c>
    </row>
    <row r="927" spans="1:65" s="13" customFormat="1" ht="11.25">
      <c r="B927" s="189"/>
      <c r="C927" s="190"/>
      <c r="D927" s="191" t="s">
        <v>202</v>
      </c>
      <c r="E927" s="192" t="s">
        <v>19</v>
      </c>
      <c r="F927" s="193" t="s">
        <v>203</v>
      </c>
      <c r="G927" s="190"/>
      <c r="H927" s="192" t="s">
        <v>19</v>
      </c>
      <c r="I927" s="194"/>
      <c r="J927" s="190"/>
      <c r="K927" s="190"/>
      <c r="L927" s="195"/>
      <c r="M927" s="196"/>
      <c r="N927" s="197"/>
      <c r="O927" s="197"/>
      <c r="P927" s="197"/>
      <c r="Q927" s="197"/>
      <c r="R927" s="197"/>
      <c r="S927" s="197"/>
      <c r="T927" s="198"/>
      <c r="AT927" s="199" t="s">
        <v>202</v>
      </c>
      <c r="AU927" s="199" t="s">
        <v>88</v>
      </c>
      <c r="AV927" s="13" t="s">
        <v>86</v>
      </c>
      <c r="AW927" s="13" t="s">
        <v>37</v>
      </c>
      <c r="AX927" s="13" t="s">
        <v>78</v>
      </c>
      <c r="AY927" s="199" t="s">
        <v>193</v>
      </c>
    </row>
    <row r="928" spans="1:65" s="13" customFormat="1" ht="11.25">
      <c r="B928" s="189"/>
      <c r="C928" s="190"/>
      <c r="D928" s="191" t="s">
        <v>202</v>
      </c>
      <c r="E928" s="192" t="s">
        <v>19</v>
      </c>
      <c r="F928" s="193" t="s">
        <v>801</v>
      </c>
      <c r="G928" s="190"/>
      <c r="H928" s="192" t="s">
        <v>19</v>
      </c>
      <c r="I928" s="194"/>
      <c r="J928" s="190"/>
      <c r="K928" s="190"/>
      <c r="L928" s="195"/>
      <c r="M928" s="196"/>
      <c r="N928" s="197"/>
      <c r="O928" s="197"/>
      <c r="P928" s="197"/>
      <c r="Q928" s="197"/>
      <c r="R928" s="197"/>
      <c r="S928" s="197"/>
      <c r="T928" s="198"/>
      <c r="AT928" s="199" t="s">
        <v>202</v>
      </c>
      <c r="AU928" s="199" t="s">
        <v>88</v>
      </c>
      <c r="AV928" s="13" t="s">
        <v>86</v>
      </c>
      <c r="AW928" s="13" t="s">
        <v>37</v>
      </c>
      <c r="AX928" s="13" t="s">
        <v>78</v>
      </c>
      <c r="AY928" s="199" t="s">
        <v>193</v>
      </c>
    </row>
    <row r="929" spans="1:65" s="13" customFormat="1" ht="11.25">
      <c r="B929" s="189"/>
      <c r="C929" s="190"/>
      <c r="D929" s="191" t="s">
        <v>202</v>
      </c>
      <c r="E929" s="192" t="s">
        <v>19</v>
      </c>
      <c r="F929" s="193" t="s">
        <v>338</v>
      </c>
      <c r="G929" s="190"/>
      <c r="H929" s="192" t="s">
        <v>19</v>
      </c>
      <c r="I929" s="194"/>
      <c r="J929" s="190"/>
      <c r="K929" s="190"/>
      <c r="L929" s="195"/>
      <c r="M929" s="196"/>
      <c r="N929" s="197"/>
      <c r="O929" s="197"/>
      <c r="P929" s="197"/>
      <c r="Q929" s="197"/>
      <c r="R929" s="197"/>
      <c r="S929" s="197"/>
      <c r="T929" s="198"/>
      <c r="AT929" s="199" t="s">
        <v>202</v>
      </c>
      <c r="AU929" s="199" t="s">
        <v>88</v>
      </c>
      <c r="AV929" s="13" t="s">
        <v>86</v>
      </c>
      <c r="AW929" s="13" t="s">
        <v>37</v>
      </c>
      <c r="AX929" s="13" t="s">
        <v>78</v>
      </c>
      <c r="AY929" s="199" t="s">
        <v>193</v>
      </c>
    </row>
    <row r="930" spans="1:65" s="14" customFormat="1" ht="11.25">
      <c r="B930" s="200"/>
      <c r="C930" s="201"/>
      <c r="D930" s="191" t="s">
        <v>202</v>
      </c>
      <c r="E930" s="202" t="s">
        <v>19</v>
      </c>
      <c r="F930" s="203" t="s">
        <v>903</v>
      </c>
      <c r="G930" s="201"/>
      <c r="H930" s="204">
        <v>5</v>
      </c>
      <c r="I930" s="205"/>
      <c r="J930" s="201"/>
      <c r="K930" s="201"/>
      <c r="L930" s="206"/>
      <c r="M930" s="207"/>
      <c r="N930" s="208"/>
      <c r="O930" s="208"/>
      <c r="P930" s="208"/>
      <c r="Q930" s="208"/>
      <c r="R930" s="208"/>
      <c r="S930" s="208"/>
      <c r="T930" s="209"/>
      <c r="AT930" s="210" t="s">
        <v>202</v>
      </c>
      <c r="AU930" s="210" t="s">
        <v>88</v>
      </c>
      <c r="AV930" s="14" t="s">
        <v>88</v>
      </c>
      <c r="AW930" s="14" t="s">
        <v>37</v>
      </c>
      <c r="AX930" s="14" t="s">
        <v>78</v>
      </c>
      <c r="AY930" s="210" t="s">
        <v>193</v>
      </c>
    </row>
    <row r="931" spans="1:65" s="16" customFormat="1" ht="11.25">
      <c r="B931" s="227"/>
      <c r="C931" s="228"/>
      <c r="D931" s="191" t="s">
        <v>202</v>
      </c>
      <c r="E931" s="229" t="s">
        <v>19</v>
      </c>
      <c r="F931" s="230" t="s">
        <v>230</v>
      </c>
      <c r="G931" s="228"/>
      <c r="H931" s="231">
        <v>5</v>
      </c>
      <c r="I931" s="232"/>
      <c r="J931" s="228"/>
      <c r="K931" s="228"/>
      <c r="L931" s="233"/>
      <c r="M931" s="234"/>
      <c r="N931" s="235"/>
      <c r="O931" s="235"/>
      <c r="P931" s="235"/>
      <c r="Q931" s="235"/>
      <c r="R931" s="235"/>
      <c r="S931" s="235"/>
      <c r="T931" s="236"/>
      <c r="AT931" s="237" t="s">
        <v>202</v>
      </c>
      <c r="AU931" s="237" t="s">
        <v>88</v>
      </c>
      <c r="AV931" s="16" t="s">
        <v>194</v>
      </c>
      <c r="AW931" s="16" t="s">
        <v>37</v>
      </c>
      <c r="AX931" s="16" t="s">
        <v>78</v>
      </c>
      <c r="AY931" s="237" t="s">
        <v>193</v>
      </c>
    </row>
    <row r="932" spans="1:65" s="14" customFormat="1" ht="11.25">
      <c r="B932" s="200"/>
      <c r="C932" s="201"/>
      <c r="D932" s="191" t="s">
        <v>202</v>
      </c>
      <c r="E932" s="202" t="s">
        <v>19</v>
      </c>
      <c r="F932" s="203" t="s">
        <v>909</v>
      </c>
      <c r="G932" s="201"/>
      <c r="H932" s="204">
        <v>4.2</v>
      </c>
      <c r="I932" s="205"/>
      <c r="J932" s="201"/>
      <c r="K932" s="201"/>
      <c r="L932" s="206"/>
      <c r="M932" s="207"/>
      <c r="N932" s="208"/>
      <c r="O932" s="208"/>
      <c r="P932" s="208"/>
      <c r="Q932" s="208"/>
      <c r="R932" s="208"/>
      <c r="S932" s="208"/>
      <c r="T932" s="209"/>
      <c r="AT932" s="210" t="s">
        <v>202</v>
      </c>
      <c r="AU932" s="210" t="s">
        <v>88</v>
      </c>
      <c r="AV932" s="14" t="s">
        <v>88</v>
      </c>
      <c r="AW932" s="14" t="s">
        <v>37</v>
      </c>
      <c r="AX932" s="14" t="s">
        <v>78</v>
      </c>
      <c r="AY932" s="210" t="s">
        <v>193</v>
      </c>
    </row>
    <row r="933" spans="1:65" s="14" customFormat="1" ht="11.25">
      <c r="B933" s="200"/>
      <c r="C933" s="201"/>
      <c r="D933" s="191" t="s">
        <v>202</v>
      </c>
      <c r="E933" s="202" t="s">
        <v>19</v>
      </c>
      <c r="F933" s="203" t="s">
        <v>910</v>
      </c>
      <c r="G933" s="201"/>
      <c r="H933" s="204">
        <v>4.5999999999999996</v>
      </c>
      <c r="I933" s="205"/>
      <c r="J933" s="201"/>
      <c r="K933" s="201"/>
      <c r="L933" s="206"/>
      <c r="M933" s="207"/>
      <c r="N933" s="208"/>
      <c r="O933" s="208"/>
      <c r="P933" s="208"/>
      <c r="Q933" s="208"/>
      <c r="R933" s="208"/>
      <c r="S933" s="208"/>
      <c r="T933" s="209"/>
      <c r="AT933" s="210" t="s">
        <v>202</v>
      </c>
      <c r="AU933" s="210" t="s">
        <v>88</v>
      </c>
      <c r="AV933" s="14" t="s">
        <v>88</v>
      </c>
      <c r="AW933" s="14" t="s">
        <v>37</v>
      </c>
      <c r="AX933" s="14" t="s">
        <v>78</v>
      </c>
      <c r="AY933" s="210" t="s">
        <v>193</v>
      </c>
    </row>
    <row r="934" spans="1:65" s="16" customFormat="1" ht="11.25">
      <c r="B934" s="227"/>
      <c r="C934" s="228"/>
      <c r="D934" s="191" t="s">
        <v>202</v>
      </c>
      <c r="E934" s="229" t="s">
        <v>19</v>
      </c>
      <c r="F934" s="230" t="s">
        <v>230</v>
      </c>
      <c r="G934" s="228"/>
      <c r="H934" s="231">
        <v>8.8000000000000007</v>
      </c>
      <c r="I934" s="232"/>
      <c r="J934" s="228"/>
      <c r="K934" s="228"/>
      <c r="L934" s="233"/>
      <c r="M934" s="234"/>
      <c r="N934" s="235"/>
      <c r="O934" s="235"/>
      <c r="P934" s="235"/>
      <c r="Q934" s="235"/>
      <c r="R934" s="235"/>
      <c r="S934" s="235"/>
      <c r="T934" s="236"/>
      <c r="AT934" s="237" t="s">
        <v>202</v>
      </c>
      <c r="AU934" s="237" t="s">
        <v>88</v>
      </c>
      <c r="AV934" s="16" t="s">
        <v>194</v>
      </c>
      <c r="AW934" s="16" t="s">
        <v>37</v>
      </c>
      <c r="AX934" s="16" t="s">
        <v>78</v>
      </c>
      <c r="AY934" s="237" t="s">
        <v>193</v>
      </c>
    </row>
    <row r="935" spans="1:65" s="14" customFormat="1" ht="11.25">
      <c r="B935" s="200"/>
      <c r="C935" s="201"/>
      <c r="D935" s="191" t="s">
        <v>202</v>
      </c>
      <c r="E935" s="202" t="s">
        <v>19</v>
      </c>
      <c r="F935" s="203" t="s">
        <v>916</v>
      </c>
      <c r="G935" s="201"/>
      <c r="H935" s="204">
        <v>10</v>
      </c>
      <c r="I935" s="205"/>
      <c r="J935" s="201"/>
      <c r="K935" s="201"/>
      <c r="L935" s="206"/>
      <c r="M935" s="207"/>
      <c r="N935" s="208"/>
      <c r="O935" s="208"/>
      <c r="P935" s="208"/>
      <c r="Q935" s="208"/>
      <c r="R935" s="208"/>
      <c r="S935" s="208"/>
      <c r="T935" s="209"/>
      <c r="AT935" s="210" t="s">
        <v>202</v>
      </c>
      <c r="AU935" s="210" t="s">
        <v>88</v>
      </c>
      <c r="AV935" s="14" t="s">
        <v>88</v>
      </c>
      <c r="AW935" s="14" t="s">
        <v>37</v>
      </c>
      <c r="AX935" s="14" t="s">
        <v>78</v>
      </c>
      <c r="AY935" s="210" t="s">
        <v>193</v>
      </c>
    </row>
    <row r="936" spans="1:65" s="14" customFormat="1" ht="11.25">
      <c r="B936" s="200"/>
      <c r="C936" s="201"/>
      <c r="D936" s="191" t="s">
        <v>202</v>
      </c>
      <c r="E936" s="202" t="s">
        <v>19</v>
      </c>
      <c r="F936" s="203" t="s">
        <v>917</v>
      </c>
      <c r="G936" s="201"/>
      <c r="H936" s="204">
        <v>11.2</v>
      </c>
      <c r="I936" s="205"/>
      <c r="J936" s="201"/>
      <c r="K936" s="201"/>
      <c r="L936" s="206"/>
      <c r="M936" s="207"/>
      <c r="N936" s="208"/>
      <c r="O936" s="208"/>
      <c r="P936" s="208"/>
      <c r="Q936" s="208"/>
      <c r="R936" s="208"/>
      <c r="S936" s="208"/>
      <c r="T936" s="209"/>
      <c r="AT936" s="210" t="s">
        <v>202</v>
      </c>
      <c r="AU936" s="210" t="s">
        <v>88</v>
      </c>
      <c r="AV936" s="14" t="s">
        <v>88</v>
      </c>
      <c r="AW936" s="14" t="s">
        <v>37</v>
      </c>
      <c r="AX936" s="14" t="s">
        <v>78</v>
      </c>
      <c r="AY936" s="210" t="s">
        <v>193</v>
      </c>
    </row>
    <row r="937" spans="1:65" s="16" customFormat="1" ht="11.25">
      <c r="B937" s="227"/>
      <c r="C937" s="228"/>
      <c r="D937" s="191" t="s">
        <v>202</v>
      </c>
      <c r="E937" s="229" t="s">
        <v>19</v>
      </c>
      <c r="F937" s="230" t="s">
        <v>230</v>
      </c>
      <c r="G937" s="228"/>
      <c r="H937" s="231">
        <v>21.2</v>
      </c>
      <c r="I937" s="232"/>
      <c r="J937" s="228"/>
      <c r="K937" s="228"/>
      <c r="L937" s="233"/>
      <c r="M937" s="234"/>
      <c r="N937" s="235"/>
      <c r="O937" s="235"/>
      <c r="P937" s="235"/>
      <c r="Q937" s="235"/>
      <c r="R937" s="235"/>
      <c r="S937" s="235"/>
      <c r="T937" s="236"/>
      <c r="AT937" s="237" t="s">
        <v>202</v>
      </c>
      <c r="AU937" s="237" t="s">
        <v>88</v>
      </c>
      <c r="AV937" s="16" t="s">
        <v>194</v>
      </c>
      <c r="AW937" s="16" t="s">
        <v>37</v>
      </c>
      <c r="AX937" s="16" t="s">
        <v>78</v>
      </c>
      <c r="AY937" s="237" t="s">
        <v>193</v>
      </c>
    </row>
    <row r="938" spans="1:65" s="15" customFormat="1" ht="11.25">
      <c r="B938" s="211"/>
      <c r="C938" s="212"/>
      <c r="D938" s="191" t="s">
        <v>202</v>
      </c>
      <c r="E938" s="213" t="s">
        <v>19</v>
      </c>
      <c r="F938" s="214" t="s">
        <v>207</v>
      </c>
      <c r="G938" s="212"/>
      <c r="H938" s="215">
        <v>35</v>
      </c>
      <c r="I938" s="216"/>
      <c r="J938" s="212"/>
      <c r="K938" s="212"/>
      <c r="L938" s="217"/>
      <c r="M938" s="218"/>
      <c r="N938" s="219"/>
      <c r="O938" s="219"/>
      <c r="P938" s="219"/>
      <c r="Q938" s="219"/>
      <c r="R938" s="219"/>
      <c r="S938" s="219"/>
      <c r="T938" s="220"/>
      <c r="AT938" s="221" t="s">
        <v>202</v>
      </c>
      <c r="AU938" s="221" t="s">
        <v>88</v>
      </c>
      <c r="AV938" s="15" t="s">
        <v>200</v>
      </c>
      <c r="AW938" s="15" t="s">
        <v>37</v>
      </c>
      <c r="AX938" s="15" t="s">
        <v>86</v>
      </c>
      <c r="AY938" s="221" t="s">
        <v>193</v>
      </c>
    </row>
    <row r="939" spans="1:65" s="2" customFormat="1" ht="21.75" customHeight="1">
      <c r="A939" s="36"/>
      <c r="B939" s="37"/>
      <c r="C939" s="239" t="s">
        <v>943</v>
      </c>
      <c r="D939" s="239" t="s">
        <v>944</v>
      </c>
      <c r="E939" s="240" t="s">
        <v>945</v>
      </c>
      <c r="F939" s="241" t="s">
        <v>946</v>
      </c>
      <c r="G939" s="242" t="s">
        <v>104</v>
      </c>
      <c r="H939" s="243">
        <v>1.0960000000000001</v>
      </c>
      <c r="I939" s="244"/>
      <c r="J939" s="245">
        <f>ROUND(I939*H939,2)</f>
        <v>0</v>
      </c>
      <c r="K939" s="241" t="s">
        <v>212</v>
      </c>
      <c r="L939" s="246"/>
      <c r="M939" s="247" t="s">
        <v>19</v>
      </c>
      <c r="N939" s="248" t="s">
        <v>49</v>
      </c>
      <c r="O939" s="66"/>
      <c r="P939" s="185">
        <f>O939*H939</f>
        <v>0</v>
      </c>
      <c r="Q939" s="185">
        <v>0.55000000000000004</v>
      </c>
      <c r="R939" s="185">
        <f>Q939*H939</f>
        <v>0.60280000000000011</v>
      </c>
      <c r="S939" s="185">
        <v>0</v>
      </c>
      <c r="T939" s="186">
        <f>S939*H939</f>
        <v>0</v>
      </c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R939" s="187" t="s">
        <v>417</v>
      </c>
      <c r="AT939" s="187" t="s">
        <v>944</v>
      </c>
      <c r="AU939" s="187" t="s">
        <v>88</v>
      </c>
      <c r="AY939" s="19" t="s">
        <v>193</v>
      </c>
      <c r="BE939" s="188">
        <f>IF(N939="základní",J939,0)</f>
        <v>0</v>
      </c>
      <c r="BF939" s="188">
        <f>IF(N939="snížená",J939,0)</f>
        <v>0</v>
      </c>
      <c r="BG939" s="188">
        <f>IF(N939="zákl. přenesená",J939,0)</f>
        <v>0</v>
      </c>
      <c r="BH939" s="188">
        <f>IF(N939="sníž. přenesená",J939,0)</f>
        <v>0</v>
      </c>
      <c r="BI939" s="188">
        <f>IF(N939="nulová",J939,0)</f>
        <v>0</v>
      </c>
      <c r="BJ939" s="19" t="s">
        <v>86</v>
      </c>
      <c r="BK939" s="188">
        <f>ROUND(I939*H939,2)</f>
        <v>0</v>
      </c>
      <c r="BL939" s="19" t="s">
        <v>295</v>
      </c>
      <c r="BM939" s="187" t="s">
        <v>947</v>
      </c>
    </row>
    <row r="940" spans="1:65" s="13" customFormat="1" ht="11.25">
      <c r="B940" s="189"/>
      <c r="C940" s="190"/>
      <c r="D940" s="191" t="s">
        <v>202</v>
      </c>
      <c r="E940" s="192" t="s">
        <v>19</v>
      </c>
      <c r="F940" s="193" t="s">
        <v>203</v>
      </c>
      <c r="G940" s="190"/>
      <c r="H940" s="192" t="s">
        <v>19</v>
      </c>
      <c r="I940" s="194"/>
      <c r="J940" s="190"/>
      <c r="K940" s="190"/>
      <c r="L940" s="195"/>
      <c r="M940" s="196"/>
      <c r="N940" s="197"/>
      <c r="O940" s="197"/>
      <c r="P940" s="197"/>
      <c r="Q940" s="197"/>
      <c r="R940" s="197"/>
      <c r="S940" s="197"/>
      <c r="T940" s="198"/>
      <c r="AT940" s="199" t="s">
        <v>202</v>
      </c>
      <c r="AU940" s="199" t="s">
        <v>88</v>
      </c>
      <c r="AV940" s="13" t="s">
        <v>86</v>
      </c>
      <c r="AW940" s="13" t="s">
        <v>37</v>
      </c>
      <c r="AX940" s="13" t="s">
        <v>78</v>
      </c>
      <c r="AY940" s="199" t="s">
        <v>193</v>
      </c>
    </row>
    <row r="941" spans="1:65" s="13" customFormat="1" ht="11.25">
      <c r="B941" s="189"/>
      <c r="C941" s="190"/>
      <c r="D941" s="191" t="s">
        <v>202</v>
      </c>
      <c r="E941" s="192" t="s">
        <v>19</v>
      </c>
      <c r="F941" s="193" t="s">
        <v>801</v>
      </c>
      <c r="G941" s="190"/>
      <c r="H941" s="192" t="s">
        <v>19</v>
      </c>
      <c r="I941" s="194"/>
      <c r="J941" s="190"/>
      <c r="K941" s="190"/>
      <c r="L941" s="195"/>
      <c r="M941" s="196"/>
      <c r="N941" s="197"/>
      <c r="O941" s="197"/>
      <c r="P941" s="197"/>
      <c r="Q941" s="197"/>
      <c r="R941" s="197"/>
      <c r="S941" s="197"/>
      <c r="T941" s="198"/>
      <c r="AT941" s="199" t="s">
        <v>202</v>
      </c>
      <c r="AU941" s="199" t="s">
        <v>88</v>
      </c>
      <c r="AV941" s="13" t="s">
        <v>86</v>
      </c>
      <c r="AW941" s="13" t="s">
        <v>37</v>
      </c>
      <c r="AX941" s="13" t="s">
        <v>78</v>
      </c>
      <c r="AY941" s="199" t="s">
        <v>193</v>
      </c>
    </row>
    <row r="942" spans="1:65" s="14" customFormat="1" ht="11.25">
      <c r="B942" s="200"/>
      <c r="C942" s="201"/>
      <c r="D942" s="191" t="s">
        <v>202</v>
      </c>
      <c r="E942" s="202" t="s">
        <v>19</v>
      </c>
      <c r="F942" s="203" t="s">
        <v>948</v>
      </c>
      <c r="G942" s="201"/>
      <c r="H942" s="204">
        <v>0.50600000000000001</v>
      </c>
      <c r="I942" s="205"/>
      <c r="J942" s="201"/>
      <c r="K942" s="201"/>
      <c r="L942" s="206"/>
      <c r="M942" s="207"/>
      <c r="N942" s="208"/>
      <c r="O942" s="208"/>
      <c r="P942" s="208"/>
      <c r="Q942" s="208"/>
      <c r="R942" s="208"/>
      <c r="S942" s="208"/>
      <c r="T942" s="209"/>
      <c r="AT942" s="210" t="s">
        <v>202</v>
      </c>
      <c r="AU942" s="210" t="s">
        <v>88</v>
      </c>
      <c r="AV942" s="14" t="s">
        <v>88</v>
      </c>
      <c r="AW942" s="14" t="s">
        <v>37</v>
      </c>
      <c r="AX942" s="14" t="s">
        <v>78</v>
      </c>
      <c r="AY942" s="210" t="s">
        <v>193</v>
      </c>
    </row>
    <row r="943" spans="1:65" s="14" customFormat="1" ht="11.25">
      <c r="B943" s="200"/>
      <c r="C943" s="201"/>
      <c r="D943" s="191" t="s">
        <v>202</v>
      </c>
      <c r="E943" s="202" t="s">
        <v>19</v>
      </c>
      <c r="F943" s="203" t="s">
        <v>949</v>
      </c>
      <c r="G943" s="201"/>
      <c r="H943" s="204">
        <v>0.53800000000000003</v>
      </c>
      <c r="I943" s="205"/>
      <c r="J943" s="201"/>
      <c r="K943" s="201"/>
      <c r="L943" s="206"/>
      <c r="M943" s="207"/>
      <c r="N943" s="208"/>
      <c r="O943" s="208"/>
      <c r="P943" s="208"/>
      <c r="Q943" s="208"/>
      <c r="R943" s="208"/>
      <c r="S943" s="208"/>
      <c r="T943" s="209"/>
      <c r="AT943" s="210" t="s">
        <v>202</v>
      </c>
      <c r="AU943" s="210" t="s">
        <v>88</v>
      </c>
      <c r="AV943" s="14" t="s">
        <v>88</v>
      </c>
      <c r="AW943" s="14" t="s">
        <v>37</v>
      </c>
      <c r="AX943" s="14" t="s">
        <v>78</v>
      </c>
      <c r="AY943" s="210" t="s">
        <v>193</v>
      </c>
    </row>
    <row r="944" spans="1:65" s="15" customFormat="1" ht="11.25">
      <c r="B944" s="211"/>
      <c r="C944" s="212"/>
      <c r="D944" s="191" t="s">
        <v>202</v>
      </c>
      <c r="E944" s="213" t="s">
        <v>19</v>
      </c>
      <c r="F944" s="214" t="s">
        <v>207</v>
      </c>
      <c r="G944" s="212"/>
      <c r="H944" s="215">
        <v>1.044</v>
      </c>
      <c r="I944" s="216"/>
      <c r="J944" s="212"/>
      <c r="K944" s="212"/>
      <c r="L944" s="217"/>
      <c r="M944" s="218"/>
      <c r="N944" s="219"/>
      <c r="O944" s="219"/>
      <c r="P944" s="219"/>
      <c r="Q944" s="219"/>
      <c r="R944" s="219"/>
      <c r="S944" s="219"/>
      <c r="T944" s="220"/>
      <c r="AT944" s="221" t="s">
        <v>202</v>
      </c>
      <c r="AU944" s="221" t="s">
        <v>88</v>
      </c>
      <c r="AV944" s="15" t="s">
        <v>200</v>
      </c>
      <c r="AW944" s="15" t="s">
        <v>37</v>
      </c>
      <c r="AX944" s="15" t="s">
        <v>86</v>
      </c>
      <c r="AY944" s="221" t="s">
        <v>193</v>
      </c>
    </row>
    <row r="945" spans="1:65" s="14" customFormat="1" ht="11.25">
      <c r="B945" s="200"/>
      <c r="C945" s="201"/>
      <c r="D945" s="191" t="s">
        <v>202</v>
      </c>
      <c r="E945" s="201"/>
      <c r="F945" s="203" t="s">
        <v>950</v>
      </c>
      <c r="G945" s="201"/>
      <c r="H945" s="204">
        <v>1.0960000000000001</v>
      </c>
      <c r="I945" s="205"/>
      <c r="J945" s="201"/>
      <c r="K945" s="201"/>
      <c r="L945" s="206"/>
      <c r="M945" s="207"/>
      <c r="N945" s="208"/>
      <c r="O945" s="208"/>
      <c r="P945" s="208"/>
      <c r="Q945" s="208"/>
      <c r="R945" s="208"/>
      <c r="S945" s="208"/>
      <c r="T945" s="209"/>
      <c r="AT945" s="210" t="s">
        <v>202</v>
      </c>
      <c r="AU945" s="210" t="s">
        <v>88</v>
      </c>
      <c r="AV945" s="14" t="s">
        <v>88</v>
      </c>
      <c r="AW945" s="14" t="s">
        <v>4</v>
      </c>
      <c r="AX945" s="14" t="s">
        <v>86</v>
      </c>
      <c r="AY945" s="210" t="s">
        <v>193</v>
      </c>
    </row>
    <row r="946" spans="1:65" s="2" customFormat="1" ht="21.75" customHeight="1">
      <c r="A946" s="36"/>
      <c r="B946" s="37"/>
      <c r="C946" s="239" t="s">
        <v>951</v>
      </c>
      <c r="D946" s="239" t="s">
        <v>944</v>
      </c>
      <c r="E946" s="240" t="s">
        <v>952</v>
      </c>
      <c r="F946" s="241" t="s">
        <v>953</v>
      </c>
      <c r="G946" s="242" t="s">
        <v>104</v>
      </c>
      <c r="H946" s="243">
        <v>0.98899999999999999</v>
      </c>
      <c r="I946" s="244"/>
      <c r="J946" s="245">
        <f>ROUND(I946*H946,2)</f>
        <v>0</v>
      </c>
      <c r="K946" s="241" t="s">
        <v>212</v>
      </c>
      <c r="L946" s="246"/>
      <c r="M946" s="247" t="s">
        <v>19</v>
      </c>
      <c r="N946" s="248" t="s">
        <v>49</v>
      </c>
      <c r="O946" s="66"/>
      <c r="P946" s="185">
        <f>O946*H946</f>
        <v>0</v>
      </c>
      <c r="Q946" s="185">
        <v>0.55000000000000004</v>
      </c>
      <c r="R946" s="185">
        <f>Q946*H946</f>
        <v>0.54395000000000004</v>
      </c>
      <c r="S946" s="185">
        <v>0</v>
      </c>
      <c r="T946" s="186">
        <f>S946*H946</f>
        <v>0</v>
      </c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R946" s="187" t="s">
        <v>417</v>
      </c>
      <c r="AT946" s="187" t="s">
        <v>944</v>
      </c>
      <c r="AU946" s="187" t="s">
        <v>88</v>
      </c>
      <c r="AY946" s="19" t="s">
        <v>193</v>
      </c>
      <c r="BE946" s="188">
        <f>IF(N946="základní",J946,0)</f>
        <v>0</v>
      </c>
      <c r="BF946" s="188">
        <f>IF(N946="snížená",J946,0)</f>
        <v>0</v>
      </c>
      <c r="BG946" s="188">
        <f>IF(N946="zákl. přenesená",J946,0)</f>
        <v>0</v>
      </c>
      <c r="BH946" s="188">
        <f>IF(N946="sníž. přenesená",J946,0)</f>
        <v>0</v>
      </c>
      <c r="BI946" s="188">
        <f>IF(N946="nulová",J946,0)</f>
        <v>0</v>
      </c>
      <c r="BJ946" s="19" t="s">
        <v>86</v>
      </c>
      <c r="BK946" s="188">
        <f>ROUND(I946*H946,2)</f>
        <v>0</v>
      </c>
      <c r="BL946" s="19" t="s">
        <v>295</v>
      </c>
      <c r="BM946" s="187" t="s">
        <v>954</v>
      </c>
    </row>
    <row r="947" spans="1:65" s="13" customFormat="1" ht="11.25">
      <c r="B947" s="189"/>
      <c r="C947" s="190"/>
      <c r="D947" s="191" t="s">
        <v>202</v>
      </c>
      <c r="E947" s="192" t="s">
        <v>19</v>
      </c>
      <c r="F947" s="193" t="s">
        <v>203</v>
      </c>
      <c r="G947" s="190"/>
      <c r="H947" s="192" t="s">
        <v>19</v>
      </c>
      <c r="I947" s="194"/>
      <c r="J947" s="190"/>
      <c r="K947" s="190"/>
      <c r="L947" s="195"/>
      <c r="M947" s="196"/>
      <c r="N947" s="197"/>
      <c r="O947" s="197"/>
      <c r="P947" s="197"/>
      <c r="Q947" s="197"/>
      <c r="R947" s="197"/>
      <c r="S947" s="197"/>
      <c r="T947" s="198"/>
      <c r="AT947" s="199" t="s">
        <v>202</v>
      </c>
      <c r="AU947" s="199" t="s">
        <v>88</v>
      </c>
      <c r="AV947" s="13" t="s">
        <v>86</v>
      </c>
      <c r="AW947" s="13" t="s">
        <v>37</v>
      </c>
      <c r="AX947" s="13" t="s">
        <v>78</v>
      </c>
      <c r="AY947" s="199" t="s">
        <v>193</v>
      </c>
    </row>
    <row r="948" spans="1:65" s="13" customFormat="1" ht="11.25">
      <c r="B948" s="189"/>
      <c r="C948" s="190"/>
      <c r="D948" s="191" t="s">
        <v>202</v>
      </c>
      <c r="E948" s="192" t="s">
        <v>19</v>
      </c>
      <c r="F948" s="193" t="s">
        <v>801</v>
      </c>
      <c r="G948" s="190"/>
      <c r="H948" s="192" t="s">
        <v>19</v>
      </c>
      <c r="I948" s="194"/>
      <c r="J948" s="190"/>
      <c r="K948" s="190"/>
      <c r="L948" s="195"/>
      <c r="M948" s="196"/>
      <c r="N948" s="197"/>
      <c r="O948" s="197"/>
      <c r="P948" s="197"/>
      <c r="Q948" s="197"/>
      <c r="R948" s="197"/>
      <c r="S948" s="197"/>
      <c r="T948" s="198"/>
      <c r="AT948" s="199" t="s">
        <v>202</v>
      </c>
      <c r="AU948" s="199" t="s">
        <v>88</v>
      </c>
      <c r="AV948" s="13" t="s">
        <v>86</v>
      </c>
      <c r="AW948" s="13" t="s">
        <v>37</v>
      </c>
      <c r="AX948" s="13" t="s">
        <v>78</v>
      </c>
      <c r="AY948" s="199" t="s">
        <v>193</v>
      </c>
    </row>
    <row r="949" spans="1:65" s="13" customFormat="1" ht="11.25">
      <c r="B949" s="189"/>
      <c r="C949" s="190"/>
      <c r="D949" s="191" t="s">
        <v>202</v>
      </c>
      <c r="E949" s="192" t="s">
        <v>19</v>
      </c>
      <c r="F949" s="193" t="s">
        <v>338</v>
      </c>
      <c r="G949" s="190"/>
      <c r="H949" s="192" t="s">
        <v>19</v>
      </c>
      <c r="I949" s="194"/>
      <c r="J949" s="190"/>
      <c r="K949" s="190"/>
      <c r="L949" s="195"/>
      <c r="M949" s="196"/>
      <c r="N949" s="197"/>
      <c r="O949" s="197"/>
      <c r="P949" s="197"/>
      <c r="Q949" s="197"/>
      <c r="R949" s="197"/>
      <c r="S949" s="197"/>
      <c r="T949" s="198"/>
      <c r="AT949" s="199" t="s">
        <v>202</v>
      </c>
      <c r="AU949" s="199" t="s">
        <v>88</v>
      </c>
      <c r="AV949" s="13" t="s">
        <v>86</v>
      </c>
      <c r="AW949" s="13" t="s">
        <v>37</v>
      </c>
      <c r="AX949" s="13" t="s">
        <v>78</v>
      </c>
      <c r="AY949" s="199" t="s">
        <v>193</v>
      </c>
    </row>
    <row r="950" spans="1:65" s="14" customFormat="1" ht="11.25">
      <c r="B950" s="200"/>
      <c r="C950" s="201"/>
      <c r="D950" s="191" t="s">
        <v>202</v>
      </c>
      <c r="E950" s="202" t="s">
        <v>19</v>
      </c>
      <c r="F950" s="203" t="s">
        <v>955</v>
      </c>
      <c r="G950" s="201"/>
      <c r="H950" s="204">
        <v>8.1000000000000003E-2</v>
      </c>
      <c r="I950" s="205"/>
      <c r="J950" s="201"/>
      <c r="K950" s="201"/>
      <c r="L950" s="206"/>
      <c r="M950" s="207"/>
      <c r="N950" s="208"/>
      <c r="O950" s="208"/>
      <c r="P950" s="208"/>
      <c r="Q950" s="208"/>
      <c r="R950" s="208"/>
      <c r="S950" s="208"/>
      <c r="T950" s="209"/>
      <c r="AT950" s="210" t="s">
        <v>202</v>
      </c>
      <c r="AU950" s="210" t="s">
        <v>88</v>
      </c>
      <c r="AV950" s="14" t="s">
        <v>88</v>
      </c>
      <c r="AW950" s="14" t="s">
        <v>37</v>
      </c>
      <c r="AX950" s="14" t="s">
        <v>78</v>
      </c>
      <c r="AY950" s="210" t="s">
        <v>193</v>
      </c>
    </row>
    <row r="951" spans="1:65" s="14" customFormat="1" ht="11.25">
      <c r="B951" s="200"/>
      <c r="C951" s="201"/>
      <c r="D951" s="191" t="s">
        <v>202</v>
      </c>
      <c r="E951" s="202" t="s">
        <v>19</v>
      </c>
      <c r="F951" s="203" t="s">
        <v>956</v>
      </c>
      <c r="G951" s="201"/>
      <c r="H951" s="204">
        <v>3.2000000000000001E-2</v>
      </c>
      <c r="I951" s="205"/>
      <c r="J951" s="201"/>
      <c r="K951" s="201"/>
      <c r="L951" s="206"/>
      <c r="M951" s="207"/>
      <c r="N951" s="208"/>
      <c r="O951" s="208"/>
      <c r="P951" s="208"/>
      <c r="Q951" s="208"/>
      <c r="R951" s="208"/>
      <c r="S951" s="208"/>
      <c r="T951" s="209"/>
      <c r="AT951" s="210" t="s">
        <v>202</v>
      </c>
      <c r="AU951" s="210" t="s">
        <v>88</v>
      </c>
      <c r="AV951" s="14" t="s">
        <v>88</v>
      </c>
      <c r="AW951" s="14" t="s">
        <v>37</v>
      </c>
      <c r="AX951" s="14" t="s">
        <v>78</v>
      </c>
      <c r="AY951" s="210" t="s">
        <v>193</v>
      </c>
    </row>
    <row r="952" spans="1:65" s="14" customFormat="1" ht="11.25">
      <c r="B952" s="200"/>
      <c r="C952" s="201"/>
      <c r="D952" s="191" t="s">
        <v>202</v>
      </c>
      <c r="E952" s="202" t="s">
        <v>19</v>
      </c>
      <c r="F952" s="203" t="s">
        <v>957</v>
      </c>
      <c r="G952" s="201"/>
      <c r="H952" s="204">
        <v>3.1E-2</v>
      </c>
      <c r="I952" s="205"/>
      <c r="J952" s="201"/>
      <c r="K952" s="201"/>
      <c r="L952" s="206"/>
      <c r="M952" s="207"/>
      <c r="N952" s="208"/>
      <c r="O952" s="208"/>
      <c r="P952" s="208"/>
      <c r="Q952" s="208"/>
      <c r="R952" s="208"/>
      <c r="S952" s="208"/>
      <c r="T952" s="209"/>
      <c r="AT952" s="210" t="s">
        <v>202</v>
      </c>
      <c r="AU952" s="210" t="s">
        <v>88</v>
      </c>
      <c r="AV952" s="14" t="s">
        <v>88</v>
      </c>
      <c r="AW952" s="14" t="s">
        <v>37</v>
      </c>
      <c r="AX952" s="14" t="s">
        <v>78</v>
      </c>
      <c r="AY952" s="210" t="s">
        <v>193</v>
      </c>
    </row>
    <row r="953" spans="1:65" s="14" customFormat="1" ht="11.25">
      <c r="B953" s="200"/>
      <c r="C953" s="201"/>
      <c r="D953" s="191" t="s">
        <v>202</v>
      </c>
      <c r="E953" s="202" t="s">
        <v>19</v>
      </c>
      <c r="F953" s="203" t="s">
        <v>958</v>
      </c>
      <c r="G953" s="201"/>
      <c r="H953" s="204">
        <v>7.2999999999999995E-2</v>
      </c>
      <c r="I953" s="205"/>
      <c r="J953" s="201"/>
      <c r="K953" s="201"/>
      <c r="L953" s="206"/>
      <c r="M953" s="207"/>
      <c r="N953" s="208"/>
      <c r="O953" s="208"/>
      <c r="P953" s="208"/>
      <c r="Q953" s="208"/>
      <c r="R953" s="208"/>
      <c r="S953" s="208"/>
      <c r="T953" s="209"/>
      <c r="AT953" s="210" t="s">
        <v>202</v>
      </c>
      <c r="AU953" s="210" t="s">
        <v>88</v>
      </c>
      <c r="AV953" s="14" t="s">
        <v>88</v>
      </c>
      <c r="AW953" s="14" t="s">
        <v>37</v>
      </c>
      <c r="AX953" s="14" t="s">
        <v>78</v>
      </c>
      <c r="AY953" s="210" t="s">
        <v>193</v>
      </c>
    </row>
    <row r="954" spans="1:65" s="16" customFormat="1" ht="11.25">
      <c r="B954" s="227"/>
      <c r="C954" s="228"/>
      <c r="D954" s="191" t="s">
        <v>202</v>
      </c>
      <c r="E954" s="229" t="s">
        <v>19</v>
      </c>
      <c r="F954" s="230" t="s">
        <v>230</v>
      </c>
      <c r="G954" s="228"/>
      <c r="H954" s="231">
        <v>0.217</v>
      </c>
      <c r="I954" s="232"/>
      <c r="J954" s="228"/>
      <c r="K954" s="228"/>
      <c r="L954" s="233"/>
      <c r="M954" s="234"/>
      <c r="N954" s="235"/>
      <c r="O954" s="235"/>
      <c r="P954" s="235"/>
      <c r="Q954" s="235"/>
      <c r="R954" s="235"/>
      <c r="S954" s="235"/>
      <c r="T954" s="236"/>
      <c r="AT954" s="237" t="s">
        <v>202</v>
      </c>
      <c r="AU954" s="237" t="s">
        <v>88</v>
      </c>
      <c r="AV954" s="16" t="s">
        <v>194</v>
      </c>
      <c r="AW954" s="16" t="s">
        <v>37</v>
      </c>
      <c r="AX954" s="16" t="s">
        <v>78</v>
      </c>
      <c r="AY954" s="237" t="s">
        <v>193</v>
      </c>
    </row>
    <row r="955" spans="1:65" s="14" customFormat="1" ht="11.25">
      <c r="B955" s="200"/>
      <c r="C955" s="201"/>
      <c r="D955" s="191" t="s">
        <v>202</v>
      </c>
      <c r="E955" s="202" t="s">
        <v>19</v>
      </c>
      <c r="F955" s="203" t="s">
        <v>959</v>
      </c>
      <c r="G955" s="201"/>
      <c r="H955" s="204">
        <v>0.11600000000000001</v>
      </c>
      <c r="I955" s="205"/>
      <c r="J955" s="201"/>
      <c r="K955" s="201"/>
      <c r="L955" s="206"/>
      <c r="M955" s="207"/>
      <c r="N955" s="208"/>
      <c r="O955" s="208"/>
      <c r="P955" s="208"/>
      <c r="Q955" s="208"/>
      <c r="R955" s="208"/>
      <c r="S955" s="208"/>
      <c r="T955" s="209"/>
      <c r="AT955" s="210" t="s">
        <v>202</v>
      </c>
      <c r="AU955" s="210" t="s">
        <v>88</v>
      </c>
      <c r="AV955" s="14" t="s">
        <v>88</v>
      </c>
      <c r="AW955" s="14" t="s">
        <v>37</v>
      </c>
      <c r="AX955" s="14" t="s">
        <v>78</v>
      </c>
      <c r="AY955" s="210" t="s">
        <v>193</v>
      </c>
    </row>
    <row r="956" spans="1:65" s="14" customFormat="1" ht="11.25">
      <c r="B956" s="200"/>
      <c r="C956" s="201"/>
      <c r="D956" s="191" t="s">
        <v>202</v>
      </c>
      <c r="E956" s="202" t="s">
        <v>19</v>
      </c>
      <c r="F956" s="203" t="s">
        <v>960</v>
      </c>
      <c r="G956" s="201"/>
      <c r="H956" s="204">
        <v>0.111</v>
      </c>
      <c r="I956" s="205"/>
      <c r="J956" s="201"/>
      <c r="K956" s="201"/>
      <c r="L956" s="206"/>
      <c r="M956" s="207"/>
      <c r="N956" s="208"/>
      <c r="O956" s="208"/>
      <c r="P956" s="208"/>
      <c r="Q956" s="208"/>
      <c r="R956" s="208"/>
      <c r="S956" s="208"/>
      <c r="T956" s="209"/>
      <c r="AT956" s="210" t="s">
        <v>202</v>
      </c>
      <c r="AU956" s="210" t="s">
        <v>88</v>
      </c>
      <c r="AV956" s="14" t="s">
        <v>88</v>
      </c>
      <c r="AW956" s="14" t="s">
        <v>37</v>
      </c>
      <c r="AX956" s="14" t="s">
        <v>78</v>
      </c>
      <c r="AY956" s="210" t="s">
        <v>193</v>
      </c>
    </row>
    <row r="957" spans="1:65" s="16" customFormat="1" ht="11.25">
      <c r="B957" s="227"/>
      <c r="C957" s="228"/>
      <c r="D957" s="191" t="s">
        <v>202</v>
      </c>
      <c r="E957" s="229" t="s">
        <v>19</v>
      </c>
      <c r="F957" s="230" t="s">
        <v>230</v>
      </c>
      <c r="G957" s="228"/>
      <c r="H957" s="231">
        <v>0.22700000000000001</v>
      </c>
      <c r="I957" s="232"/>
      <c r="J957" s="228"/>
      <c r="K957" s="228"/>
      <c r="L957" s="233"/>
      <c r="M957" s="234"/>
      <c r="N957" s="235"/>
      <c r="O957" s="235"/>
      <c r="P957" s="235"/>
      <c r="Q957" s="235"/>
      <c r="R957" s="235"/>
      <c r="S957" s="235"/>
      <c r="T957" s="236"/>
      <c r="AT957" s="237" t="s">
        <v>202</v>
      </c>
      <c r="AU957" s="237" t="s">
        <v>88</v>
      </c>
      <c r="AV957" s="16" t="s">
        <v>194</v>
      </c>
      <c r="AW957" s="16" t="s">
        <v>37</v>
      </c>
      <c r="AX957" s="16" t="s">
        <v>78</v>
      </c>
      <c r="AY957" s="237" t="s">
        <v>193</v>
      </c>
    </row>
    <row r="958" spans="1:65" s="14" customFormat="1" ht="11.25">
      <c r="B958" s="200"/>
      <c r="C958" s="201"/>
      <c r="D958" s="191" t="s">
        <v>202</v>
      </c>
      <c r="E958" s="202" t="s">
        <v>19</v>
      </c>
      <c r="F958" s="203" t="s">
        <v>961</v>
      </c>
      <c r="G958" s="201"/>
      <c r="H958" s="204">
        <v>0.30599999999999999</v>
      </c>
      <c r="I958" s="205"/>
      <c r="J958" s="201"/>
      <c r="K958" s="201"/>
      <c r="L958" s="206"/>
      <c r="M958" s="207"/>
      <c r="N958" s="208"/>
      <c r="O958" s="208"/>
      <c r="P958" s="208"/>
      <c r="Q958" s="208"/>
      <c r="R958" s="208"/>
      <c r="S958" s="208"/>
      <c r="T958" s="209"/>
      <c r="AT958" s="210" t="s">
        <v>202</v>
      </c>
      <c r="AU958" s="210" t="s">
        <v>88</v>
      </c>
      <c r="AV958" s="14" t="s">
        <v>88</v>
      </c>
      <c r="AW958" s="14" t="s">
        <v>37</v>
      </c>
      <c r="AX958" s="14" t="s">
        <v>78</v>
      </c>
      <c r="AY958" s="210" t="s">
        <v>193</v>
      </c>
    </row>
    <row r="959" spans="1:65" s="14" customFormat="1" ht="11.25">
      <c r="B959" s="200"/>
      <c r="C959" s="201"/>
      <c r="D959" s="191" t="s">
        <v>202</v>
      </c>
      <c r="E959" s="202" t="s">
        <v>19</v>
      </c>
      <c r="F959" s="203" t="s">
        <v>962</v>
      </c>
      <c r="G959" s="201"/>
      <c r="H959" s="204">
        <v>0.192</v>
      </c>
      <c r="I959" s="205"/>
      <c r="J959" s="201"/>
      <c r="K959" s="201"/>
      <c r="L959" s="206"/>
      <c r="M959" s="207"/>
      <c r="N959" s="208"/>
      <c r="O959" s="208"/>
      <c r="P959" s="208"/>
      <c r="Q959" s="208"/>
      <c r="R959" s="208"/>
      <c r="S959" s="208"/>
      <c r="T959" s="209"/>
      <c r="AT959" s="210" t="s">
        <v>202</v>
      </c>
      <c r="AU959" s="210" t="s">
        <v>88</v>
      </c>
      <c r="AV959" s="14" t="s">
        <v>88</v>
      </c>
      <c r="AW959" s="14" t="s">
        <v>37</v>
      </c>
      <c r="AX959" s="14" t="s">
        <v>78</v>
      </c>
      <c r="AY959" s="210" t="s">
        <v>193</v>
      </c>
    </row>
    <row r="960" spans="1:65" s="16" customFormat="1" ht="11.25">
      <c r="B960" s="227"/>
      <c r="C960" s="228"/>
      <c r="D960" s="191" t="s">
        <v>202</v>
      </c>
      <c r="E960" s="229" t="s">
        <v>19</v>
      </c>
      <c r="F960" s="230" t="s">
        <v>230</v>
      </c>
      <c r="G960" s="228"/>
      <c r="H960" s="231">
        <v>0.498</v>
      </c>
      <c r="I960" s="232"/>
      <c r="J960" s="228"/>
      <c r="K960" s="228"/>
      <c r="L960" s="233"/>
      <c r="M960" s="234"/>
      <c r="N960" s="235"/>
      <c r="O960" s="235"/>
      <c r="P960" s="235"/>
      <c r="Q960" s="235"/>
      <c r="R960" s="235"/>
      <c r="S960" s="235"/>
      <c r="T960" s="236"/>
      <c r="AT960" s="237" t="s">
        <v>202</v>
      </c>
      <c r="AU960" s="237" t="s">
        <v>88</v>
      </c>
      <c r="AV960" s="16" t="s">
        <v>194</v>
      </c>
      <c r="AW960" s="16" t="s">
        <v>37</v>
      </c>
      <c r="AX960" s="16" t="s">
        <v>78</v>
      </c>
      <c r="AY960" s="237" t="s">
        <v>193</v>
      </c>
    </row>
    <row r="961" spans="1:65" s="15" customFormat="1" ht="11.25">
      <c r="B961" s="211"/>
      <c r="C961" s="212"/>
      <c r="D961" s="191" t="s">
        <v>202</v>
      </c>
      <c r="E961" s="213" t="s">
        <v>19</v>
      </c>
      <c r="F961" s="214" t="s">
        <v>207</v>
      </c>
      <c r="G961" s="212"/>
      <c r="H961" s="215">
        <v>0.94199999999999995</v>
      </c>
      <c r="I961" s="216"/>
      <c r="J961" s="212"/>
      <c r="K961" s="212"/>
      <c r="L961" s="217"/>
      <c r="M961" s="218"/>
      <c r="N961" s="219"/>
      <c r="O961" s="219"/>
      <c r="P961" s="219"/>
      <c r="Q961" s="219"/>
      <c r="R961" s="219"/>
      <c r="S961" s="219"/>
      <c r="T961" s="220"/>
      <c r="AT961" s="221" t="s">
        <v>202</v>
      </c>
      <c r="AU961" s="221" t="s">
        <v>88</v>
      </c>
      <c r="AV961" s="15" t="s">
        <v>200</v>
      </c>
      <c r="AW961" s="15" t="s">
        <v>37</v>
      </c>
      <c r="AX961" s="15" t="s">
        <v>86</v>
      </c>
      <c r="AY961" s="221" t="s">
        <v>193</v>
      </c>
    </row>
    <row r="962" spans="1:65" s="14" customFormat="1" ht="11.25">
      <c r="B962" s="200"/>
      <c r="C962" s="201"/>
      <c r="D962" s="191" t="s">
        <v>202</v>
      </c>
      <c r="E962" s="201"/>
      <c r="F962" s="203" t="s">
        <v>963</v>
      </c>
      <c r="G962" s="201"/>
      <c r="H962" s="204">
        <v>0.98899999999999999</v>
      </c>
      <c r="I962" s="205"/>
      <c r="J962" s="201"/>
      <c r="K962" s="201"/>
      <c r="L962" s="206"/>
      <c r="M962" s="207"/>
      <c r="N962" s="208"/>
      <c r="O962" s="208"/>
      <c r="P962" s="208"/>
      <c r="Q962" s="208"/>
      <c r="R962" s="208"/>
      <c r="S962" s="208"/>
      <c r="T962" s="209"/>
      <c r="AT962" s="210" t="s">
        <v>202</v>
      </c>
      <c r="AU962" s="210" t="s">
        <v>88</v>
      </c>
      <c r="AV962" s="14" t="s">
        <v>88</v>
      </c>
      <c r="AW962" s="14" t="s">
        <v>4</v>
      </c>
      <c r="AX962" s="14" t="s">
        <v>86</v>
      </c>
      <c r="AY962" s="210" t="s">
        <v>193</v>
      </c>
    </row>
    <row r="963" spans="1:65" s="2" customFormat="1" ht="21.75" customHeight="1">
      <c r="A963" s="36"/>
      <c r="B963" s="37"/>
      <c r="C963" s="239" t="s">
        <v>964</v>
      </c>
      <c r="D963" s="239" t="s">
        <v>944</v>
      </c>
      <c r="E963" s="240" t="s">
        <v>965</v>
      </c>
      <c r="F963" s="241" t="s">
        <v>966</v>
      </c>
      <c r="G963" s="242" t="s">
        <v>104</v>
      </c>
      <c r="H963" s="243">
        <v>5.0359999999999996</v>
      </c>
      <c r="I963" s="244"/>
      <c r="J963" s="245">
        <f>ROUND(I963*H963,2)</f>
        <v>0</v>
      </c>
      <c r="K963" s="241" t="s">
        <v>212</v>
      </c>
      <c r="L963" s="246"/>
      <c r="M963" s="247" t="s">
        <v>19</v>
      </c>
      <c r="N963" s="248" t="s">
        <v>49</v>
      </c>
      <c r="O963" s="66"/>
      <c r="P963" s="185">
        <f>O963*H963</f>
        <v>0</v>
      </c>
      <c r="Q963" s="185">
        <v>0.55000000000000004</v>
      </c>
      <c r="R963" s="185">
        <f>Q963*H963</f>
        <v>2.7698</v>
      </c>
      <c r="S963" s="185">
        <v>0</v>
      </c>
      <c r="T963" s="186">
        <f>S963*H963</f>
        <v>0</v>
      </c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R963" s="187" t="s">
        <v>417</v>
      </c>
      <c r="AT963" s="187" t="s">
        <v>944</v>
      </c>
      <c r="AU963" s="187" t="s">
        <v>88</v>
      </c>
      <c r="AY963" s="19" t="s">
        <v>193</v>
      </c>
      <c r="BE963" s="188">
        <f>IF(N963="základní",J963,0)</f>
        <v>0</v>
      </c>
      <c r="BF963" s="188">
        <f>IF(N963="snížená",J963,0)</f>
        <v>0</v>
      </c>
      <c r="BG963" s="188">
        <f>IF(N963="zákl. přenesená",J963,0)</f>
        <v>0</v>
      </c>
      <c r="BH963" s="188">
        <f>IF(N963="sníž. přenesená",J963,0)</f>
        <v>0</v>
      </c>
      <c r="BI963" s="188">
        <f>IF(N963="nulová",J963,0)</f>
        <v>0</v>
      </c>
      <c r="BJ963" s="19" t="s">
        <v>86</v>
      </c>
      <c r="BK963" s="188">
        <f>ROUND(I963*H963,2)</f>
        <v>0</v>
      </c>
      <c r="BL963" s="19" t="s">
        <v>295</v>
      </c>
      <c r="BM963" s="187" t="s">
        <v>967</v>
      </c>
    </row>
    <row r="964" spans="1:65" s="13" customFormat="1" ht="11.25">
      <c r="B964" s="189"/>
      <c r="C964" s="190"/>
      <c r="D964" s="191" t="s">
        <v>202</v>
      </c>
      <c r="E964" s="192" t="s">
        <v>19</v>
      </c>
      <c r="F964" s="193" t="s">
        <v>203</v>
      </c>
      <c r="G964" s="190"/>
      <c r="H964" s="192" t="s">
        <v>19</v>
      </c>
      <c r="I964" s="194"/>
      <c r="J964" s="190"/>
      <c r="K964" s="190"/>
      <c r="L964" s="195"/>
      <c r="M964" s="196"/>
      <c r="N964" s="197"/>
      <c r="O964" s="197"/>
      <c r="P964" s="197"/>
      <c r="Q964" s="197"/>
      <c r="R964" s="197"/>
      <c r="S964" s="197"/>
      <c r="T964" s="198"/>
      <c r="AT964" s="199" t="s">
        <v>202</v>
      </c>
      <c r="AU964" s="199" t="s">
        <v>88</v>
      </c>
      <c r="AV964" s="13" t="s">
        <v>86</v>
      </c>
      <c r="AW964" s="13" t="s">
        <v>37</v>
      </c>
      <c r="AX964" s="13" t="s">
        <v>78</v>
      </c>
      <c r="AY964" s="199" t="s">
        <v>193</v>
      </c>
    </row>
    <row r="965" spans="1:65" s="13" customFormat="1" ht="11.25">
      <c r="B965" s="189"/>
      <c r="C965" s="190"/>
      <c r="D965" s="191" t="s">
        <v>202</v>
      </c>
      <c r="E965" s="192" t="s">
        <v>19</v>
      </c>
      <c r="F965" s="193" t="s">
        <v>801</v>
      </c>
      <c r="G965" s="190"/>
      <c r="H965" s="192" t="s">
        <v>19</v>
      </c>
      <c r="I965" s="194"/>
      <c r="J965" s="190"/>
      <c r="K965" s="190"/>
      <c r="L965" s="195"/>
      <c r="M965" s="196"/>
      <c r="N965" s="197"/>
      <c r="O965" s="197"/>
      <c r="P965" s="197"/>
      <c r="Q965" s="197"/>
      <c r="R965" s="197"/>
      <c r="S965" s="197"/>
      <c r="T965" s="198"/>
      <c r="AT965" s="199" t="s">
        <v>202</v>
      </c>
      <c r="AU965" s="199" t="s">
        <v>88</v>
      </c>
      <c r="AV965" s="13" t="s">
        <v>86</v>
      </c>
      <c r="AW965" s="13" t="s">
        <v>37</v>
      </c>
      <c r="AX965" s="13" t="s">
        <v>78</v>
      </c>
      <c r="AY965" s="199" t="s">
        <v>193</v>
      </c>
    </row>
    <row r="966" spans="1:65" s="13" customFormat="1" ht="11.25">
      <c r="B966" s="189"/>
      <c r="C966" s="190"/>
      <c r="D966" s="191" t="s">
        <v>202</v>
      </c>
      <c r="E966" s="192" t="s">
        <v>19</v>
      </c>
      <c r="F966" s="193" t="s">
        <v>338</v>
      </c>
      <c r="G966" s="190"/>
      <c r="H966" s="192" t="s">
        <v>19</v>
      </c>
      <c r="I966" s="194"/>
      <c r="J966" s="190"/>
      <c r="K966" s="190"/>
      <c r="L966" s="195"/>
      <c r="M966" s="196"/>
      <c r="N966" s="197"/>
      <c r="O966" s="197"/>
      <c r="P966" s="197"/>
      <c r="Q966" s="197"/>
      <c r="R966" s="197"/>
      <c r="S966" s="197"/>
      <c r="T966" s="198"/>
      <c r="AT966" s="199" t="s">
        <v>202</v>
      </c>
      <c r="AU966" s="199" t="s">
        <v>88</v>
      </c>
      <c r="AV966" s="13" t="s">
        <v>86</v>
      </c>
      <c r="AW966" s="13" t="s">
        <v>37</v>
      </c>
      <c r="AX966" s="13" t="s">
        <v>78</v>
      </c>
      <c r="AY966" s="199" t="s">
        <v>193</v>
      </c>
    </row>
    <row r="967" spans="1:65" s="14" customFormat="1" ht="11.25">
      <c r="B967" s="200"/>
      <c r="C967" s="201"/>
      <c r="D967" s="191" t="s">
        <v>202</v>
      </c>
      <c r="E967" s="202" t="s">
        <v>19</v>
      </c>
      <c r="F967" s="203" t="s">
        <v>968</v>
      </c>
      <c r="G967" s="201"/>
      <c r="H967" s="204">
        <v>0.27</v>
      </c>
      <c r="I967" s="205"/>
      <c r="J967" s="201"/>
      <c r="K967" s="201"/>
      <c r="L967" s="206"/>
      <c r="M967" s="207"/>
      <c r="N967" s="208"/>
      <c r="O967" s="208"/>
      <c r="P967" s="208"/>
      <c r="Q967" s="208"/>
      <c r="R967" s="208"/>
      <c r="S967" s="208"/>
      <c r="T967" s="209"/>
      <c r="AT967" s="210" t="s">
        <v>202</v>
      </c>
      <c r="AU967" s="210" t="s">
        <v>88</v>
      </c>
      <c r="AV967" s="14" t="s">
        <v>88</v>
      </c>
      <c r="AW967" s="14" t="s">
        <v>37</v>
      </c>
      <c r="AX967" s="14" t="s">
        <v>78</v>
      </c>
      <c r="AY967" s="210" t="s">
        <v>193</v>
      </c>
    </row>
    <row r="968" spans="1:65" s="14" customFormat="1" ht="11.25">
      <c r="B968" s="200"/>
      <c r="C968" s="201"/>
      <c r="D968" s="191" t="s">
        <v>202</v>
      </c>
      <c r="E968" s="202" t="s">
        <v>19</v>
      </c>
      <c r="F968" s="203" t="s">
        <v>969</v>
      </c>
      <c r="G968" s="201"/>
      <c r="H968" s="204">
        <v>0.129</v>
      </c>
      <c r="I968" s="205"/>
      <c r="J968" s="201"/>
      <c r="K968" s="201"/>
      <c r="L968" s="206"/>
      <c r="M968" s="207"/>
      <c r="N968" s="208"/>
      <c r="O968" s="208"/>
      <c r="P968" s="208"/>
      <c r="Q968" s="208"/>
      <c r="R968" s="208"/>
      <c r="S968" s="208"/>
      <c r="T968" s="209"/>
      <c r="AT968" s="210" t="s">
        <v>202</v>
      </c>
      <c r="AU968" s="210" t="s">
        <v>88</v>
      </c>
      <c r="AV968" s="14" t="s">
        <v>88</v>
      </c>
      <c r="AW968" s="14" t="s">
        <v>37</v>
      </c>
      <c r="AX968" s="14" t="s">
        <v>78</v>
      </c>
      <c r="AY968" s="210" t="s">
        <v>193</v>
      </c>
    </row>
    <row r="969" spans="1:65" s="14" customFormat="1" ht="11.25">
      <c r="B969" s="200"/>
      <c r="C969" s="201"/>
      <c r="D969" s="191" t="s">
        <v>202</v>
      </c>
      <c r="E969" s="202" t="s">
        <v>19</v>
      </c>
      <c r="F969" s="203" t="s">
        <v>970</v>
      </c>
      <c r="G969" s="201"/>
      <c r="H969" s="204">
        <v>0.14099999999999999</v>
      </c>
      <c r="I969" s="205"/>
      <c r="J969" s="201"/>
      <c r="K969" s="201"/>
      <c r="L969" s="206"/>
      <c r="M969" s="207"/>
      <c r="N969" s="208"/>
      <c r="O969" s="208"/>
      <c r="P969" s="208"/>
      <c r="Q969" s="208"/>
      <c r="R969" s="208"/>
      <c r="S969" s="208"/>
      <c r="T969" s="209"/>
      <c r="AT969" s="210" t="s">
        <v>202</v>
      </c>
      <c r="AU969" s="210" t="s">
        <v>88</v>
      </c>
      <c r="AV969" s="14" t="s">
        <v>88</v>
      </c>
      <c r="AW969" s="14" t="s">
        <v>37</v>
      </c>
      <c r="AX969" s="14" t="s">
        <v>78</v>
      </c>
      <c r="AY969" s="210" t="s">
        <v>193</v>
      </c>
    </row>
    <row r="970" spans="1:65" s="14" customFormat="1" ht="11.25">
      <c r="B970" s="200"/>
      <c r="C970" s="201"/>
      <c r="D970" s="191" t="s">
        <v>202</v>
      </c>
      <c r="E970" s="202" t="s">
        <v>19</v>
      </c>
      <c r="F970" s="203" t="s">
        <v>971</v>
      </c>
      <c r="G970" s="201"/>
      <c r="H970" s="204">
        <v>0.152</v>
      </c>
      <c r="I970" s="205"/>
      <c r="J970" s="201"/>
      <c r="K970" s="201"/>
      <c r="L970" s="206"/>
      <c r="M970" s="207"/>
      <c r="N970" s="208"/>
      <c r="O970" s="208"/>
      <c r="P970" s="208"/>
      <c r="Q970" s="208"/>
      <c r="R970" s="208"/>
      <c r="S970" s="208"/>
      <c r="T970" s="209"/>
      <c r="AT970" s="210" t="s">
        <v>202</v>
      </c>
      <c r="AU970" s="210" t="s">
        <v>88</v>
      </c>
      <c r="AV970" s="14" t="s">
        <v>88</v>
      </c>
      <c r="AW970" s="14" t="s">
        <v>37</v>
      </c>
      <c r="AX970" s="14" t="s">
        <v>78</v>
      </c>
      <c r="AY970" s="210" t="s">
        <v>193</v>
      </c>
    </row>
    <row r="971" spans="1:65" s="14" customFormat="1" ht="11.25">
      <c r="B971" s="200"/>
      <c r="C971" s="201"/>
      <c r="D971" s="191" t="s">
        <v>202</v>
      </c>
      <c r="E971" s="202" t="s">
        <v>19</v>
      </c>
      <c r="F971" s="203" t="s">
        <v>972</v>
      </c>
      <c r="G971" s="201"/>
      <c r="H971" s="204">
        <v>0.13500000000000001</v>
      </c>
      <c r="I971" s="205"/>
      <c r="J971" s="201"/>
      <c r="K971" s="201"/>
      <c r="L971" s="206"/>
      <c r="M971" s="207"/>
      <c r="N971" s="208"/>
      <c r="O971" s="208"/>
      <c r="P971" s="208"/>
      <c r="Q971" s="208"/>
      <c r="R971" s="208"/>
      <c r="S971" s="208"/>
      <c r="T971" s="209"/>
      <c r="AT971" s="210" t="s">
        <v>202</v>
      </c>
      <c r="AU971" s="210" t="s">
        <v>88</v>
      </c>
      <c r="AV971" s="14" t="s">
        <v>88</v>
      </c>
      <c r="AW971" s="14" t="s">
        <v>37</v>
      </c>
      <c r="AX971" s="14" t="s">
        <v>78</v>
      </c>
      <c r="AY971" s="210" t="s">
        <v>193</v>
      </c>
    </row>
    <row r="972" spans="1:65" s="14" customFormat="1" ht="11.25">
      <c r="B972" s="200"/>
      <c r="C972" s="201"/>
      <c r="D972" s="191" t="s">
        <v>202</v>
      </c>
      <c r="E972" s="202" t="s">
        <v>19</v>
      </c>
      <c r="F972" s="203" t="s">
        <v>973</v>
      </c>
      <c r="G972" s="201"/>
      <c r="H972" s="204">
        <v>0.156</v>
      </c>
      <c r="I972" s="205"/>
      <c r="J972" s="201"/>
      <c r="K972" s="201"/>
      <c r="L972" s="206"/>
      <c r="M972" s="207"/>
      <c r="N972" s="208"/>
      <c r="O972" s="208"/>
      <c r="P972" s="208"/>
      <c r="Q972" s="208"/>
      <c r="R972" s="208"/>
      <c r="S972" s="208"/>
      <c r="T972" s="209"/>
      <c r="AT972" s="210" t="s">
        <v>202</v>
      </c>
      <c r="AU972" s="210" t="s">
        <v>88</v>
      </c>
      <c r="AV972" s="14" t="s">
        <v>88</v>
      </c>
      <c r="AW972" s="14" t="s">
        <v>37</v>
      </c>
      <c r="AX972" s="14" t="s">
        <v>78</v>
      </c>
      <c r="AY972" s="210" t="s">
        <v>193</v>
      </c>
    </row>
    <row r="973" spans="1:65" s="14" customFormat="1" ht="11.25">
      <c r="B973" s="200"/>
      <c r="C973" s="201"/>
      <c r="D973" s="191" t="s">
        <v>202</v>
      </c>
      <c r="E973" s="202" t="s">
        <v>19</v>
      </c>
      <c r="F973" s="203" t="s">
        <v>974</v>
      </c>
      <c r="G973" s="201"/>
      <c r="H973" s="204">
        <v>0.46</v>
      </c>
      <c r="I973" s="205"/>
      <c r="J973" s="201"/>
      <c r="K973" s="201"/>
      <c r="L973" s="206"/>
      <c r="M973" s="207"/>
      <c r="N973" s="208"/>
      <c r="O973" s="208"/>
      <c r="P973" s="208"/>
      <c r="Q973" s="208"/>
      <c r="R973" s="208"/>
      <c r="S973" s="208"/>
      <c r="T973" s="209"/>
      <c r="AT973" s="210" t="s">
        <v>202</v>
      </c>
      <c r="AU973" s="210" t="s">
        <v>88</v>
      </c>
      <c r="AV973" s="14" t="s">
        <v>88</v>
      </c>
      <c r="AW973" s="14" t="s">
        <v>37</v>
      </c>
      <c r="AX973" s="14" t="s">
        <v>78</v>
      </c>
      <c r="AY973" s="210" t="s">
        <v>193</v>
      </c>
    </row>
    <row r="974" spans="1:65" s="14" customFormat="1" ht="11.25">
      <c r="B974" s="200"/>
      <c r="C974" s="201"/>
      <c r="D974" s="191" t="s">
        <v>202</v>
      </c>
      <c r="E974" s="202" t="s">
        <v>19</v>
      </c>
      <c r="F974" s="203" t="s">
        <v>975</v>
      </c>
      <c r="G974" s="201"/>
      <c r="H974" s="204">
        <v>3.3530000000000002</v>
      </c>
      <c r="I974" s="205"/>
      <c r="J974" s="201"/>
      <c r="K974" s="201"/>
      <c r="L974" s="206"/>
      <c r="M974" s="207"/>
      <c r="N974" s="208"/>
      <c r="O974" s="208"/>
      <c r="P974" s="208"/>
      <c r="Q974" s="208"/>
      <c r="R974" s="208"/>
      <c r="S974" s="208"/>
      <c r="T974" s="209"/>
      <c r="AT974" s="210" t="s">
        <v>202</v>
      </c>
      <c r="AU974" s="210" t="s">
        <v>88</v>
      </c>
      <c r="AV974" s="14" t="s">
        <v>88</v>
      </c>
      <c r="AW974" s="14" t="s">
        <v>37</v>
      </c>
      <c r="AX974" s="14" t="s">
        <v>78</v>
      </c>
      <c r="AY974" s="210" t="s">
        <v>193</v>
      </c>
    </row>
    <row r="975" spans="1:65" s="15" customFormat="1" ht="11.25">
      <c r="B975" s="211"/>
      <c r="C975" s="212"/>
      <c r="D975" s="191" t="s">
        <v>202</v>
      </c>
      <c r="E975" s="213" t="s">
        <v>109</v>
      </c>
      <c r="F975" s="214" t="s">
        <v>207</v>
      </c>
      <c r="G975" s="212"/>
      <c r="H975" s="215">
        <v>4.7960000000000003</v>
      </c>
      <c r="I975" s="216"/>
      <c r="J975" s="212"/>
      <c r="K975" s="212"/>
      <c r="L975" s="217"/>
      <c r="M975" s="218"/>
      <c r="N975" s="219"/>
      <c r="O975" s="219"/>
      <c r="P975" s="219"/>
      <c r="Q975" s="219"/>
      <c r="R975" s="219"/>
      <c r="S975" s="219"/>
      <c r="T975" s="220"/>
      <c r="AT975" s="221" t="s">
        <v>202</v>
      </c>
      <c r="AU975" s="221" t="s">
        <v>88</v>
      </c>
      <c r="AV975" s="15" t="s">
        <v>200</v>
      </c>
      <c r="AW975" s="15" t="s">
        <v>37</v>
      </c>
      <c r="AX975" s="15" t="s">
        <v>86</v>
      </c>
      <c r="AY975" s="221" t="s">
        <v>193</v>
      </c>
    </row>
    <row r="976" spans="1:65" s="14" customFormat="1" ht="11.25">
      <c r="B976" s="200"/>
      <c r="C976" s="201"/>
      <c r="D976" s="191" t="s">
        <v>202</v>
      </c>
      <c r="E976" s="201"/>
      <c r="F976" s="203" t="s">
        <v>976</v>
      </c>
      <c r="G976" s="201"/>
      <c r="H976" s="204">
        <v>5.0359999999999996</v>
      </c>
      <c r="I976" s="205"/>
      <c r="J976" s="201"/>
      <c r="K976" s="201"/>
      <c r="L976" s="206"/>
      <c r="M976" s="207"/>
      <c r="N976" s="208"/>
      <c r="O976" s="208"/>
      <c r="P976" s="208"/>
      <c r="Q976" s="208"/>
      <c r="R976" s="208"/>
      <c r="S976" s="208"/>
      <c r="T976" s="209"/>
      <c r="AT976" s="210" t="s">
        <v>202</v>
      </c>
      <c r="AU976" s="210" t="s">
        <v>88</v>
      </c>
      <c r="AV976" s="14" t="s">
        <v>88</v>
      </c>
      <c r="AW976" s="14" t="s">
        <v>4</v>
      </c>
      <c r="AX976" s="14" t="s">
        <v>86</v>
      </c>
      <c r="AY976" s="210" t="s">
        <v>193</v>
      </c>
    </row>
    <row r="977" spans="1:65" s="2" customFormat="1" ht="21.75" customHeight="1">
      <c r="A977" s="36"/>
      <c r="B977" s="37"/>
      <c r="C977" s="239" t="s">
        <v>977</v>
      </c>
      <c r="D977" s="239" t="s">
        <v>944</v>
      </c>
      <c r="E977" s="240" t="s">
        <v>978</v>
      </c>
      <c r="F977" s="241" t="s">
        <v>979</v>
      </c>
      <c r="G977" s="242" t="s">
        <v>104</v>
      </c>
      <c r="H977" s="243">
        <v>1.224</v>
      </c>
      <c r="I977" s="244"/>
      <c r="J977" s="245">
        <f>ROUND(I977*H977,2)</f>
        <v>0</v>
      </c>
      <c r="K977" s="241" t="s">
        <v>212</v>
      </c>
      <c r="L977" s="246"/>
      <c r="M977" s="247" t="s">
        <v>19</v>
      </c>
      <c r="N977" s="248" t="s">
        <v>49</v>
      </c>
      <c r="O977" s="66"/>
      <c r="P977" s="185">
        <f>O977*H977</f>
        <v>0</v>
      </c>
      <c r="Q977" s="185">
        <v>0.55000000000000004</v>
      </c>
      <c r="R977" s="185">
        <f>Q977*H977</f>
        <v>0.67320000000000002</v>
      </c>
      <c r="S977" s="185">
        <v>0</v>
      </c>
      <c r="T977" s="186">
        <f>S977*H977</f>
        <v>0</v>
      </c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R977" s="187" t="s">
        <v>417</v>
      </c>
      <c r="AT977" s="187" t="s">
        <v>944</v>
      </c>
      <c r="AU977" s="187" t="s">
        <v>88</v>
      </c>
      <c r="AY977" s="19" t="s">
        <v>193</v>
      </c>
      <c r="BE977" s="188">
        <f>IF(N977="základní",J977,0)</f>
        <v>0</v>
      </c>
      <c r="BF977" s="188">
        <f>IF(N977="snížená",J977,0)</f>
        <v>0</v>
      </c>
      <c r="BG977" s="188">
        <f>IF(N977="zákl. přenesená",J977,0)</f>
        <v>0</v>
      </c>
      <c r="BH977" s="188">
        <f>IF(N977="sníž. přenesená",J977,0)</f>
        <v>0</v>
      </c>
      <c r="BI977" s="188">
        <f>IF(N977="nulová",J977,0)</f>
        <v>0</v>
      </c>
      <c r="BJ977" s="19" t="s">
        <v>86</v>
      </c>
      <c r="BK977" s="188">
        <f>ROUND(I977*H977,2)</f>
        <v>0</v>
      </c>
      <c r="BL977" s="19" t="s">
        <v>295</v>
      </c>
      <c r="BM977" s="187" t="s">
        <v>980</v>
      </c>
    </row>
    <row r="978" spans="1:65" s="13" customFormat="1" ht="11.25">
      <c r="B978" s="189"/>
      <c r="C978" s="190"/>
      <c r="D978" s="191" t="s">
        <v>202</v>
      </c>
      <c r="E978" s="192" t="s">
        <v>19</v>
      </c>
      <c r="F978" s="193" t="s">
        <v>203</v>
      </c>
      <c r="G978" s="190"/>
      <c r="H978" s="192" t="s">
        <v>19</v>
      </c>
      <c r="I978" s="194"/>
      <c r="J978" s="190"/>
      <c r="K978" s="190"/>
      <c r="L978" s="195"/>
      <c r="M978" s="196"/>
      <c r="N978" s="197"/>
      <c r="O978" s="197"/>
      <c r="P978" s="197"/>
      <c r="Q978" s="197"/>
      <c r="R978" s="197"/>
      <c r="S978" s="197"/>
      <c r="T978" s="198"/>
      <c r="AT978" s="199" t="s">
        <v>202</v>
      </c>
      <c r="AU978" s="199" t="s">
        <v>88</v>
      </c>
      <c r="AV978" s="13" t="s">
        <v>86</v>
      </c>
      <c r="AW978" s="13" t="s">
        <v>37</v>
      </c>
      <c r="AX978" s="13" t="s">
        <v>78</v>
      </c>
      <c r="AY978" s="199" t="s">
        <v>193</v>
      </c>
    </row>
    <row r="979" spans="1:65" s="13" customFormat="1" ht="11.25">
      <c r="B979" s="189"/>
      <c r="C979" s="190"/>
      <c r="D979" s="191" t="s">
        <v>202</v>
      </c>
      <c r="E979" s="192" t="s">
        <v>19</v>
      </c>
      <c r="F979" s="193" t="s">
        <v>801</v>
      </c>
      <c r="G979" s="190"/>
      <c r="H979" s="192" t="s">
        <v>19</v>
      </c>
      <c r="I979" s="194"/>
      <c r="J979" s="190"/>
      <c r="K979" s="190"/>
      <c r="L979" s="195"/>
      <c r="M979" s="196"/>
      <c r="N979" s="197"/>
      <c r="O979" s="197"/>
      <c r="P979" s="197"/>
      <c r="Q979" s="197"/>
      <c r="R979" s="197"/>
      <c r="S979" s="197"/>
      <c r="T979" s="198"/>
      <c r="AT979" s="199" t="s">
        <v>202</v>
      </c>
      <c r="AU979" s="199" t="s">
        <v>88</v>
      </c>
      <c r="AV979" s="13" t="s">
        <v>86</v>
      </c>
      <c r="AW979" s="13" t="s">
        <v>37</v>
      </c>
      <c r="AX979" s="13" t="s">
        <v>78</v>
      </c>
      <c r="AY979" s="199" t="s">
        <v>193</v>
      </c>
    </row>
    <row r="980" spans="1:65" s="13" customFormat="1" ht="11.25">
      <c r="B980" s="189"/>
      <c r="C980" s="190"/>
      <c r="D980" s="191" t="s">
        <v>202</v>
      </c>
      <c r="E980" s="192" t="s">
        <v>19</v>
      </c>
      <c r="F980" s="193" t="s">
        <v>338</v>
      </c>
      <c r="G980" s="190"/>
      <c r="H980" s="192" t="s">
        <v>19</v>
      </c>
      <c r="I980" s="194"/>
      <c r="J980" s="190"/>
      <c r="K980" s="190"/>
      <c r="L980" s="195"/>
      <c r="M980" s="196"/>
      <c r="N980" s="197"/>
      <c r="O980" s="197"/>
      <c r="P980" s="197"/>
      <c r="Q980" s="197"/>
      <c r="R980" s="197"/>
      <c r="S980" s="197"/>
      <c r="T980" s="198"/>
      <c r="AT980" s="199" t="s">
        <v>202</v>
      </c>
      <c r="AU980" s="199" t="s">
        <v>88</v>
      </c>
      <c r="AV980" s="13" t="s">
        <v>86</v>
      </c>
      <c r="AW980" s="13" t="s">
        <v>37</v>
      </c>
      <c r="AX980" s="13" t="s">
        <v>78</v>
      </c>
      <c r="AY980" s="199" t="s">
        <v>193</v>
      </c>
    </row>
    <row r="981" spans="1:65" s="14" customFormat="1" ht="11.25">
      <c r="B981" s="200"/>
      <c r="C981" s="201"/>
      <c r="D981" s="191" t="s">
        <v>202</v>
      </c>
      <c r="E981" s="202" t="s">
        <v>19</v>
      </c>
      <c r="F981" s="203" t="s">
        <v>981</v>
      </c>
      <c r="G981" s="201"/>
      <c r="H981" s="204">
        <v>2.9000000000000001E-2</v>
      </c>
      <c r="I981" s="205"/>
      <c r="J981" s="201"/>
      <c r="K981" s="201"/>
      <c r="L981" s="206"/>
      <c r="M981" s="207"/>
      <c r="N981" s="208"/>
      <c r="O981" s="208"/>
      <c r="P981" s="208"/>
      <c r="Q981" s="208"/>
      <c r="R981" s="208"/>
      <c r="S981" s="208"/>
      <c r="T981" s="209"/>
      <c r="AT981" s="210" t="s">
        <v>202</v>
      </c>
      <c r="AU981" s="210" t="s">
        <v>88</v>
      </c>
      <c r="AV981" s="14" t="s">
        <v>88</v>
      </c>
      <c r="AW981" s="14" t="s">
        <v>37</v>
      </c>
      <c r="AX981" s="14" t="s">
        <v>78</v>
      </c>
      <c r="AY981" s="210" t="s">
        <v>193</v>
      </c>
    </row>
    <row r="982" spans="1:65" s="14" customFormat="1" ht="11.25">
      <c r="B982" s="200"/>
      <c r="C982" s="201"/>
      <c r="D982" s="191" t="s">
        <v>202</v>
      </c>
      <c r="E982" s="202" t="s">
        <v>19</v>
      </c>
      <c r="F982" s="203" t="s">
        <v>982</v>
      </c>
      <c r="G982" s="201"/>
      <c r="H982" s="204">
        <v>2.7E-2</v>
      </c>
      <c r="I982" s="205"/>
      <c r="J982" s="201"/>
      <c r="K982" s="201"/>
      <c r="L982" s="206"/>
      <c r="M982" s="207"/>
      <c r="N982" s="208"/>
      <c r="O982" s="208"/>
      <c r="P982" s="208"/>
      <c r="Q982" s="208"/>
      <c r="R982" s="208"/>
      <c r="S982" s="208"/>
      <c r="T982" s="209"/>
      <c r="AT982" s="210" t="s">
        <v>202</v>
      </c>
      <c r="AU982" s="210" t="s">
        <v>88</v>
      </c>
      <c r="AV982" s="14" t="s">
        <v>88</v>
      </c>
      <c r="AW982" s="14" t="s">
        <v>37</v>
      </c>
      <c r="AX982" s="14" t="s">
        <v>78</v>
      </c>
      <c r="AY982" s="210" t="s">
        <v>193</v>
      </c>
    </row>
    <row r="983" spans="1:65" s="14" customFormat="1" ht="11.25">
      <c r="B983" s="200"/>
      <c r="C983" s="201"/>
      <c r="D983" s="191" t="s">
        <v>202</v>
      </c>
      <c r="E983" s="202" t="s">
        <v>19</v>
      </c>
      <c r="F983" s="203" t="s">
        <v>983</v>
      </c>
      <c r="G983" s="201"/>
      <c r="H983" s="204">
        <v>4.9000000000000002E-2</v>
      </c>
      <c r="I983" s="205"/>
      <c r="J983" s="201"/>
      <c r="K983" s="201"/>
      <c r="L983" s="206"/>
      <c r="M983" s="207"/>
      <c r="N983" s="208"/>
      <c r="O983" s="208"/>
      <c r="P983" s="208"/>
      <c r="Q983" s="208"/>
      <c r="R983" s="208"/>
      <c r="S983" s="208"/>
      <c r="T983" s="209"/>
      <c r="AT983" s="210" t="s">
        <v>202</v>
      </c>
      <c r="AU983" s="210" t="s">
        <v>88</v>
      </c>
      <c r="AV983" s="14" t="s">
        <v>88</v>
      </c>
      <c r="AW983" s="14" t="s">
        <v>37</v>
      </c>
      <c r="AX983" s="14" t="s">
        <v>78</v>
      </c>
      <c r="AY983" s="210" t="s">
        <v>193</v>
      </c>
    </row>
    <row r="984" spans="1:65" s="14" customFormat="1" ht="11.25">
      <c r="B984" s="200"/>
      <c r="C984" s="201"/>
      <c r="D984" s="191" t="s">
        <v>202</v>
      </c>
      <c r="E984" s="202" t="s">
        <v>19</v>
      </c>
      <c r="F984" s="203" t="s">
        <v>984</v>
      </c>
      <c r="G984" s="201"/>
      <c r="H984" s="204">
        <v>0.216</v>
      </c>
      <c r="I984" s="205"/>
      <c r="J984" s="201"/>
      <c r="K984" s="201"/>
      <c r="L984" s="206"/>
      <c r="M984" s="207"/>
      <c r="N984" s="208"/>
      <c r="O984" s="208"/>
      <c r="P984" s="208"/>
      <c r="Q984" s="208"/>
      <c r="R984" s="208"/>
      <c r="S984" s="208"/>
      <c r="T984" s="209"/>
      <c r="AT984" s="210" t="s">
        <v>202</v>
      </c>
      <c r="AU984" s="210" t="s">
        <v>88</v>
      </c>
      <c r="AV984" s="14" t="s">
        <v>88</v>
      </c>
      <c r="AW984" s="14" t="s">
        <v>37</v>
      </c>
      <c r="AX984" s="14" t="s">
        <v>78</v>
      </c>
      <c r="AY984" s="210" t="s">
        <v>193</v>
      </c>
    </row>
    <row r="985" spans="1:65" s="14" customFormat="1" ht="11.25">
      <c r="B985" s="200"/>
      <c r="C985" s="201"/>
      <c r="D985" s="191" t="s">
        <v>202</v>
      </c>
      <c r="E985" s="202" t="s">
        <v>19</v>
      </c>
      <c r="F985" s="203" t="s">
        <v>985</v>
      </c>
      <c r="G985" s="201"/>
      <c r="H985" s="204">
        <v>4.7E-2</v>
      </c>
      <c r="I985" s="205"/>
      <c r="J985" s="201"/>
      <c r="K985" s="201"/>
      <c r="L985" s="206"/>
      <c r="M985" s="207"/>
      <c r="N985" s="208"/>
      <c r="O985" s="208"/>
      <c r="P985" s="208"/>
      <c r="Q985" s="208"/>
      <c r="R985" s="208"/>
      <c r="S985" s="208"/>
      <c r="T985" s="209"/>
      <c r="AT985" s="210" t="s">
        <v>202</v>
      </c>
      <c r="AU985" s="210" t="s">
        <v>88</v>
      </c>
      <c r="AV985" s="14" t="s">
        <v>88</v>
      </c>
      <c r="AW985" s="14" t="s">
        <v>37</v>
      </c>
      <c r="AX985" s="14" t="s">
        <v>78</v>
      </c>
      <c r="AY985" s="210" t="s">
        <v>193</v>
      </c>
    </row>
    <row r="986" spans="1:65" s="14" customFormat="1" ht="11.25">
      <c r="B986" s="200"/>
      <c r="C986" s="201"/>
      <c r="D986" s="191" t="s">
        <v>202</v>
      </c>
      <c r="E986" s="202" t="s">
        <v>19</v>
      </c>
      <c r="F986" s="203" t="s">
        <v>986</v>
      </c>
      <c r="G986" s="201"/>
      <c r="H986" s="204">
        <v>3.5999999999999997E-2</v>
      </c>
      <c r="I986" s="205"/>
      <c r="J986" s="201"/>
      <c r="K986" s="201"/>
      <c r="L986" s="206"/>
      <c r="M986" s="207"/>
      <c r="N986" s="208"/>
      <c r="O986" s="208"/>
      <c r="P986" s="208"/>
      <c r="Q986" s="208"/>
      <c r="R986" s="208"/>
      <c r="S986" s="208"/>
      <c r="T986" s="209"/>
      <c r="AT986" s="210" t="s">
        <v>202</v>
      </c>
      <c r="AU986" s="210" t="s">
        <v>88</v>
      </c>
      <c r="AV986" s="14" t="s">
        <v>88</v>
      </c>
      <c r="AW986" s="14" t="s">
        <v>37</v>
      </c>
      <c r="AX986" s="14" t="s">
        <v>78</v>
      </c>
      <c r="AY986" s="210" t="s">
        <v>193</v>
      </c>
    </row>
    <row r="987" spans="1:65" s="14" customFormat="1" ht="11.25">
      <c r="B987" s="200"/>
      <c r="C987" s="201"/>
      <c r="D987" s="191" t="s">
        <v>202</v>
      </c>
      <c r="E987" s="202" t="s">
        <v>19</v>
      </c>
      <c r="F987" s="203" t="s">
        <v>987</v>
      </c>
      <c r="G987" s="201"/>
      <c r="H987" s="204">
        <v>3.3000000000000002E-2</v>
      </c>
      <c r="I987" s="205"/>
      <c r="J987" s="201"/>
      <c r="K987" s="201"/>
      <c r="L987" s="206"/>
      <c r="M987" s="207"/>
      <c r="N987" s="208"/>
      <c r="O987" s="208"/>
      <c r="P987" s="208"/>
      <c r="Q987" s="208"/>
      <c r="R987" s="208"/>
      <c r="S987" s="208"/>
      <c r="T987" s="209"/>
      <c r="AT987" s="210" t="s">
        <v>202</v>
      </c>
      <c r="AU987" s="210" t="s">
        <v>88</v>
      </c>
      <c r="AV987" s="14" t="s">
        <v>88</v>
      </c>
      <c r="AW987" s="14" t="s">
        <v>37</v>
      </c>
      <c r="AX987" s="14" t="s">
        <v>78</v>
      </c>
      <c r="AY987" s="210" t="s">
        <v>193</v>
      </c>
    </row>
    <row r="988" spans="1:65" s="14" customFormat="1" ht="11.25">
      <c r="B988" s="200"/>
      <c r="C988" s="201"/>
      <c r="D988" s="191" t="s">
        <v>202</v>
      </c>
      <c r="E988" s="202" t="s">
        <v>19</v>
      </c>
      <c r="F988" s="203" t="s">
        <v>988</v>
      </c>
      <c r="G988" s="201"/>
      <c r="H988" s="204">
        <v>4.8000000000000001E-2</v>
      </c>
      <c r="I988" s="205"/>
      <c r="J988" s="201"/>
      <c r="K988" s="201"/>
      <c r="L988" s="206"/>
      <c r="M988" s="207"/>
      <c r="N988" s="208"/>
      <c r="O988" s="208"/>
      <c r="P988" s="208"/>
      <c r="Q988" s="208"/>
      <c r="R988" s="208"/>
      <c r="S988" s="208"/>
      <c r="T988" s="209"/>
      <c r="AT988" s="210" t="s">
        <v>202</v>
      </c>
      <c r="AU988" s="210" t="s">
        <v>88</v>
      </c>
      <c r="AV988" s="14" t="s">
        <v>88</v>
      </c>
      <c r="AW988" s="14" t="s">
        <v>37</v>
      </c>
      <c r="AX988" s="14" t="s">
        <v>78</v>
      </c>
      <c r="AY988" s="210" t="s">
        <v>193</v>
      </c>
    </row>
    <row r="989" spans="1:65" s="14" customFormat="1" ht="11.25">
      <c r="B989" s="200"/>
      <c r="C989" s="201"/>
      <c r="D989" s="191" t="s">
        <v>202</v>
      </c>
      <c r="E989" s="202" t="s">
        <v>19</v>
      </c>
      <c r="F989" s="203" t="s">
        <v>989</v>
      </c>
      <c r="G989" s="201"/>
      <c r="H989" s="204">
        <v>3.6999999999999998E-2</v>
      </c>
      <c r="I989" s="205"/>
      <c r="J989" s="201"/>
      <c r="K989" s="201"/>
      <c r="L989" s="206"/>
      <c r="M989" s="207"/>
      <c r="N989" s="208"/>
      <c r="O989" s="208"/>
      <c r="P989" s="208"/>
      <c r="Q989" s="208"/>
      <c r="R989" s="208"/>
      <c r="S989" s="208"/>
      <c r="T989" s="209"/>
      <c r="AT989" s="210" t="s">
        <v>202</v>
      </c>
      <c r="AU989" s="210" t="s">
        <v>88</v>
      </c>
      <c r="AV989" s="14" t="s">
        <v>88</v>
      </c>
      <c r="AW989" s="14" t="s">
        <v>37</v>
      </c>
      <c r="AX989" s="14" t="s">
        <v>78</v>
      </c>
      <c r="AY989" s="210" t="s">
        <v>193</v>
      </c>
    </row>
    <row r="990" spans="1:65" s="14" customFormat="1" ht="11.25">
      <c r="B990" s="200"/>
      <c r="C990" s="201"/>
      <c r="D990" s="191" t="s">
        <v>202</v>
      </c>
      <c r="E990" s="202" t="s">
        <v>19</v>
      </c>
      <c r="F990" s="203" t="s">
        <v>990</v>
      </c>
      <c r="G990" s="201"/>
      <c r="H990" s="204">
        <v>5.2999999999999999E-2</v>
      </c>
      <c r="I990" s="205"/>
      <c r="J990" s="201"/>
      <c r="K990" s="201"/>
      <c r="L990" s="206"/>
      <c r="M990" s="207"/>
      <c r="N990" s="208"/>
      <c r="O990" s="208"/>
      <c r="P990" s="208"/>
      <c r="Q990" s="208"/>
      <c r="R990" s="208"/>
      <c r="S990" s="208"/>
      <c r="T990" s="209"/>
      <c r="AT990" s="210" t="s">
        <v>202</v>
      </c>
      <c r="AU990" s="210" t="s">
        <v>88</v>
      </c>
      <c r="AV990" s="14" t="s">
        <v>88</v>
      </c>
      <c r="AW990" s="14" t="s">
        <v>37</v>
      </c>
      <c r="AX990" s="14" t="s">
        <v>78</v>
      </c>
      <c r="AY990" s="210" t="s">
        <v>193</v>
      </c>
    </row>
    <row r="991" spans="1:65" s="14" customFormat="1" ht="11.25">
      <c r="B991" s="200"/>
      <c r="C991" s="201"/>
      <c r="D991" s="191" t="s">
        <v>202</v>
      </c>
      <c r="E991" s="202" t="s">
        <v>19</v>
      </c>
      <c r="F991" s="203" t="s">
        <v>991</v>
      </c>
      <c r="G991" s="201"/>
      <c r="H991" s="204">
        <v>3.3000000000000002E-2</v>
      </c>
      <c r="I991" s="205"/>
      <c r="J991" s="201"/>
      <c r="K991" s="201"/>
      <c r="L991" s="206"/>
      <c r="M991" s="207"/>
      <c r="N991" s="208"/>
      <c r="O991" s="208"/>
      <c r="P991" s="208"/>
      <c r="Q991" s="208"/>
      <c r="R991" s="208"/>
      <c r="S991" s="208"/>
      <c r="T991" s="209"/>
      <c r="AT991" s="210" t="s">
        <v>202</v>
      </c>
      <c r="AU991" s="210" t="s">
        <v>88</v>
      </c>
      <c r="AV991" s="14" t="s">
        <v>88</v>
      </c>
      <c r="AW991" s="14" t="s">
        <v>37</v>
      </c>
      <c r="AX991" s="14" t="s">
        <v>78</v>
      </c>
      <c r="AY991" s="210" t="s">
        <v>193</v>
      </c>
    </row>
    <row r="992" spans="1:65" s="14" customFormat="1" ht="11.25">
      <c r="B992" s="200"/>
      <c r="C992" s="201"/>
      <c r="D992" s="191" t="s">
        <v>202</v>
      </c>
      <c r="E992" s="202" t="s">
        <v>19</v>
      </c>
      <c r="F992" s="203" t="s">
        <v>992</v>
      </c>
      <c r="G992" s="201"/>
      <c r="H992" s="204">
        <v>1.7999999999999999E-2</v>
      </c>
      <c r="I992" s="205"/>
      <c r="J992" s="201"/>
      <c r="K992" s="201"/>
      <c r="L992" s="206"/>
      <c r="M992" s="207"/>
      <c r="N992" s="208"/>
      <c r="O992" s="208"/>
      <c r="P992" s="208"/>
      <c r="Q992" s="208"/>
      <c r="R992" s="208"/>
      <c r="S992" s="208"/>
      <c r="T992" s="209"/>
      <c r="AT992" s="210" t="s">
        <v>202</v>
      </c>
      <c r="AU992" s="210" t="s">
        <v>88</v>
      </c>
      <c r="AV992" s="14" t="s">
        <v>88</v>
      </c>
      <c r="AW992" s="14" t="s">
        <v>37</v>
      </c>
      <c r="AX992" s="14" t="s">
        <v>78</v>
      </c>
      <c r="AY992" s="210" t="s">
        <v>193</v>
      </c>
    </row>
    <row r="993" spans="1:65" s="16" customFormat="1" ht="11.25">
      <c r="B993" s="227"/>
      <c r="C993" s="228"/>
      <c r="D993" s="191" t="s">
        <v>202</v>
      </c>
      <c r="E993" s="229" t="s">
        <v>19</v>
      </c>
      <c r="F993" s="230" t="s">
        <v>230</v>
      </c>
      <c r="G993" s="228"/>
      <c r="H993" s="231">
        <v>0.626</v>
      </c>
      <c r="I993" s="232"/>
      <c r="J993" s="228"/>
      <c r="K993" s="228"/>
      <c r="L993" s="233"/>
      <c r="M993" s="234"/>
      <c r="N993" s="235"/>
      <c r="O993" s="235"/>
      <c r="P993" s="235"/>
      <c r="Q993" s="235"/>
      <c r="R993" s="235"/>
      <c r="S993" s="235"/>
      <c r="T993" s="236"/>
      <c r="AT993" s="237" t="s">
        <v>202</v>
      </c>
      <c r="AU993" s="237" t="s">
        <v>88</v>
      </c>
      <c r="AV993" s="16" t="s">
        <v>194</v>
      </c>
      <c r="AW993" s="16" t="s">
        <v>37</v>
      </c>
      <c r="AX993" s="16" t="s">
        <v>78</v>
      </c>
      <c r="AY993" s="237" t="s">
        <v>193</v>
      </c>
    </row>
    <row r="994" spans="1:65" s="14" customFormat="1" ht="11.25">
      <c r="B994" s="200"/>
      <c r="C994" s="201"/>
      <c r="D994" s="191" t="s">
        <v>202</v>
      </c>
      <c r="E994" s="202" t="s">
        <v>19</v>
      </c>
      <c r="F994" s="203" t="s">
        <v>993</v>
      </c>
      <c r="G994" s="201"/>
      <c r="H994" s="204">
        <v>0.13700000000000001</v>
      </c>
      <c r="I994" s="205"/>
      <c r="J994" s="201"/>
      <c r="K994" s="201"/>
      <c r="L994" s="206"/>
      <c r="M994" s="207"/>
      <c r="N994" s="208"/>
      <c r="O994" s="208"/>
      <c r="P994" s="208"/>
      <c r="Q994" s="208"/>
      <c r="R994" s="208"/>
      <c r="S994" s="208"/>
      <c r="T994" s="209"/>
      <c r="AT994" s="210" t="s">
        <v>202</v>
      </c>
      <c r="AU994" s="210" t="s">
        <v>88</v>
      </c>
      <c r="AV994" s="14" t="s">
        <v>88</v>
      </c>
      <c r="AW994" s="14" t="s">
        <v>37</v>
      </c>
      <c r="AX994" s="14" t="s">
        <v>78</v>
      </c>
      <c r="AY994" s="210" t="s">
        <v>193</v>
      </c>
    </row>
    <row r="995" spans="1:65" s="14" customFormat="1" ht="11.25">
      <c r="B995" s="200"/>
      <c r="C995" s="201"/>
      <c r="D995" s="191" t="s">
        <v>202</v>
      </c>
      <c r="E995" s="202" t="s">
        <v>19</v>
      </c>
      <c r="F995" s="203" t="s">
        <v>994</v>
      </c>
      <c r="G995" s="201"/>
      <c r="H995" s="204">
        <v>0.1</v>
      </c>
      <c r="I995" s="205"/>
      <c r="J995" s="201"/>
      <c r="K995" s="201"/>
      <c r="L995" s="206"/>
      <c r="M995" s="207"/>
      <c r="N995" s="208"/>
      <c r="O995" s="208"/>
      <c r="P995" s="208"/>
      <c r="Q995" s="208"/>
      <c r="R995" s="208"/>
      <c r="S995" s="208"/>
      <c r="T995" s="209"/>
      <c r="AT995" s="210" t="s">
        <v>202</v>
      </c>
      <c r="AU995" s="210" t="s">
        <v>88</v>
      </c>
      <c r="AV995" s="14" t="s">
        <v>88</v>
      </c>
      <c r="AW995" s="14" t="s">
        <v>37</v>
      </c>
      <c r="AX995" s="14" t="s">
        <v>78</v>
      </c>
      <c r="AY995" s="210" t="s">
        <v>193</v>
      </c>
    </row>
    <row r="996" spans="1:65" s="14" customFormat="1" ht="11.25">
      <c r="B996" s="200"/>
      <c r="C996" s="201"/>
      <c r="D996" s="191" t="s">
        <v>202</v>
      </c>
      <c r="E996" s="202" t="s">
        <v>19</v>
      </c>
      <c r="F996" s="203" t="s">
        <v>995</v>
      </c>
      <c r="G996" s="201"/>
      <c r="H996" s="204">
        <v>6.7000000000000004E-2</v>
      </c>
      <c r="I996" s="205"/>
      <c r="J996" s="201"/>
      <c r="K996" s="201"/>
      <c r="L996" s="206"/>
      <c r="M996" s="207"/>
      <c r="N996" s="208"/>
      <c r="O996" s="208"/>
      <c r="P996" s="208"/>
      <c r="Q996" s="208"/>
      <c r="R996" s="208"/>
      <c r="S996" s="208"/>
      <c r="T996" s="209"/>
      <c r="AT996" s="210" t="s">
        <v>202</v>
      </c>
      <c r="AU996" s="210" t="s">
        <v>88</v>
      </c>
      <c r="AV996" s="14" t="s">
        <v>88</v>
      </c>
      <c r="AW996" s="14" t="s">
        <v>37</v>
      </c>
      <c r="AX996" s="14" t="s">
        <v>78</v>
      </c>
      <c r="AY996" s="210" t="s">
        <v>193</v>
      </c>
    </row>
    <row r="997" spans="1:65" s="14" customFormat="1" ht="11.25">
      <c r="B997" s="200"/>
      <c r="C997" s="201"/>
      <c r="D997" s="191" t="s">
        <v>202</v>
      </c>
      <c r="E997" s="202" t="s">
        <v>19</v>
      </c>
      <c r="F997" s="203" t="s">
        <v>996</v>
      </c>
      <c r="G997" s="201"/>
      <c r="H997" s="204">
        <v>6.2E-2</v>
      </c>
      <c r="I997" s="205"/>
      <c r="J997" s="201"/>
      <c r="K997" s="201"/>
      <c r="L997" s="206"/>
      <c r="M997" s="207"/>
      <c r="N997" s="208"/>
      <c r="O997" s="208"/>
      <c r="P997" s="208"/>
      <c r="Q997" s="208"/>
      <c r="R997" s="208"/>
      <c r="S997" s="208"/>
      <c r="T997" s="209"/>
      <c r="AT997" s="210" t="s">
        <v>202</v>
      </c>
      <c r="AU997" s="210" t="s">
        <v>88</v>
      </c>
      <c r="AV997" s="14" t="s">
        <v>88</v>
      </c>
      <c r="AW997" s="14" t="s">
        <v>37</v>
      </c>
      <c r="AX997" s="14" t="s">
        <v>78</v>
      </c>
      <c r="AY997" s="210" t="s">
        <v>193</v>
      </c>
    </row>
    <row r="998" spans="1:65" s="14" customFormat="1" ht="11.25">
      <c r="B998" s="200"/>
      <c r="C998" s="201"/>
      <c r="D998" s="191" t="s">
        <v>202</v>
      </c>
      <c r="E998" s="202" t="s">
        <v>19</v>
      </c>
      <c r="F998" s="203" t="s">
        <v>997</v>
      </c>
      <c r="G998" s="201"/>
      <c r="H998" s="204">
        <v>8.3000000000000004E-2</v>
      </c>
      <c r="I998" s="205"/>
      <c r="J998" s="201"/>
      <c r="K998" s="201"/>
      <c r="L998" s="206"/>
      <c r="M998" s="207"/>
      <c r="N998" s="208"/>
      <c r="O998" s="208"/>
      <c r="P998" s="208"/>
      <c r="Q998" s="208"/>
      <c r="R998" s="208"/>
      <c r="S998" s="208"/>
      <c r="T998" s="209"/>
      <c r="AT998" s="210" t="s">
        <v>202</v>
      </c>
      <c r="AU998" s="210" t="s">
        <v>88</v>
      </c>
      <c r="AV998" s="14" t="s">
        <v>88</v>
      </c>
      <c r="AW998" s="14" t="s">
        <v>37</v>
      </c>
      <c r="AX998" s="14" t="s">
        <v>78</v>
      </c>
      <c r="AY998" s="210" t="s">
        <v>193</v>
      </c>
    </row>
    <row r="999" spans="1:65" s="14" customFormat="1" ht="11.25">
      <c r="B999" s="200"/>
      <c r="C999" s="201"/>
      <c r="D999" s="191" t="s">
        <v>202</v>
      </c>
      <c r="E999" s="202" t="s">
        <v>19</v>
      </c>
      <c r="F999" s="203" t="s">
        <v>998</v>
      </c>
      <c r="G999" s="201"/>
      <c r="H999" s="204">
        <v>7.2999999999999995E-2</v>
      </c>
      <c r="I999" s="205"/>
      <c r="J999" s="201"/>
      <c r="K999" s="201"/>
      <c r="L999" s="206"/>
      <c r="M999" s="207"/>
      <c r="N999" s="208"/>
      <c r="O999" s="208"/>
      <c r="P999" s="208"/>
      <c r="Q999" s="208"/>
      <c r="R999" s="208"/>
      <c r="S999" s="208"/>
      <c r="T999" s="209"/>
      <c r="AT999" s="210" t="s">
        <v>202</v>
      </c>
      <c r="AU999" s="210" t="s">
        <v>88</v>
      </c>
      <c r="AV999" s="14" t="s">
        <v>88</v>
      </c>
      <c r="AW999" s="14" t="s">
        <v>37</v>
      </c>
      <c r="AX999" s="14" t="s">
        <v>78</v>
      </c>
      <c r="AY999" s="210" t="s">
        <v>193</v>
      </c>
    </row>
    <row r="1000" spans="1:65" s="14" customFormat="1" ht="11.25">
      <c r="B1000" s="200"/>
      <c r="C1000" s="201"/>
      <c r="D1000" s="191" t="s">
        <v>202</v>
      </c>
      <c r="E1000" s="202" t="s">
        <v>19</v>
      </c>
      <c r="F1000" s="203" t="s">
        <v>999</v>
      </c>
      <c r="G1000" s="201"/>
      <c r="H1000" s="204">
        <v>1.7999999999999999E-2</v>
      </c>
      <c r="I1000" s="205"/>
      <c r="J1000" s="201"/>
      <c r="K1000" s="201"/>
      <c r="L1000" s="206"/>
      <c r="M1000" s="207"/>
      <c r="N1000" s="208"/>
      <c r="O1000" s="208"/>
      <c r="P1000" s="208"/>
      <c r="Q1000" s="208"/>
      <c r="R1000" s="208"/>
      <c r="S1000" s="208"/>
      <c r="T1000" s="209"/>
      <c r="AT1000" s="210" t="s">
        <v>202</v>
      </c>
      <c r="AU1000" s="210" t="s">
        <v>88</v>
      </c>
      <c r="AV1000" s="14" t="s">
        <v>88</v>
      </c>
      <c r="AW1000" s="14" t="s">
        <v>37</v>
      </c>
      <c r="AX1000" s="14" t="s">
        <v>78</v>
      </c>
      <c r="AY1000" s="210" t="s">
        <v>193</v>
      </c>
    </row>
    <row r="1001" spans="1:65" s="16" customFormat="1" ht="11.25">
      <c r="B1001" s="227"/>
      <c r="C1001" s="228"/>
      <c r="D1001" s="191" t="s">
        <v>202</v>
      </c>
      <c r="E1001" s="229" t="s">
        <v>19</v>
      </c>
      <c r="F1001" s="230" t="s">
        <v>230</v>
      </c>
      <c r="G1001" s="228"/>
      <c r="H1001" s="231">
        <v>0.54</v>
      </c>
      <c r="I1001" s="232"/>
      <c r="J1001" s="228"/>
      <c r="K1001" s="228"/>
      <c r="L1001" s="233"/>
      <c r="M1001" s="234"/>
      <c r="N1001" s="235"/>
      <c r="O1001" s="235"/>
      <c r="P1001" s="235"/>
      <c r="Q1001" s="235"/>
      <c r="R1001" s="235"/>
      <c r="S1001" s="235"/>
      <c r="T1001" s="236"/>
      <c r="AT1001" s="237" t="s">
        <v>202</v>
      </c>
      <c r="AU1001" s="237" t="s">
        <v>88</v>
      </c>
      <c r="AV1001" s="16" t="s">
        <v>194</v>
      </c>
      <c r="AW1001" s="16" t="s">
        <v>37</v>
      </c>
      <c r="AX1001" s="16" t="s">
        <v>78</v>
      </c>
      <c r="AY1001" s="237" t="s">
        <v>193</v>
      </c>
    </row>
    <row r="1002" spans="1:65" s="15" customFormat="1" ht="11.25">
      <c r="B1002" s="211"/>
      <c r="C1002" s="212"/>
      <c r="D1002" s="191" t="s">
        <v>202</v>
      </c>
      <c r="E1002" s="213" t="s">
        <v>112</v>
      </c>
      <c r="F1002" s="214" t="s">
        <v>207</v>
      </c>
      <c r="G1002" s="212"/>
      <c r="H1002" s="215">
        <v>1.1659999999999999</v>
      </c>
      <c r="I1002" s="216"/>
      <c r="J1002" s="212"/>
      <c r="K1002" s="212"/>
      <c r="L1002" s="217"/>
      <c r="M1002" s="218"/>
      <c r="N1002" s="219"/>
      <c r="O1002" s="219"/>
      <c r="P1002" s="219"/>
      <c r="Q1002" s="219"/>
      <c r="R1002" s="219"/>
      <c r="S1002" s="219"/>
      <c r="T1002" s="220"/>
      <c r="AT1002" s="221" t="s">
        <v>202</v>
      </c>
      <c r="AU1002" s="221" t="s">
        <v>88</v>
      </c>
      <c r="AV1002" s="15" t="s">
        <v>200</v>
      </c>
      <c r="AW1002" s="15" t="s">
        <v>37</v>
      </c>
      <c r="AX1002" s="15" t="s">
        <v>86</v>
      </c>
      <c r="AY1002" s="221" t="s">
        <v>193</v>
      </c>
    </row>
    <row r="1003" spans="1:65" s="14" customFormat="1" ht="11.25">
      <c r="B1003" s="200"/>
      <c r="C1003" s="201"/>
      <c r="D1003" s="191" t="s">
        <v>202</v>
      </c>
      <c r="E1003" s="201"/>
      <c r="F1003" s="203" t="s">
        <v>1000</v>
      </c>
      <c r="G1003" s="201"/>
      <c r="H1003" s="204">
        <v>1.224</v>
      </c>
      <c r="I1003" s="205"/>
      <c r="J1003" s="201"/>
      <c r="K1003" s="201"/>
      <c r="L1003" s="206"/>
      <c r="M1003" s="207"/>
      <c r="N1003" s="208"/>
      <c r="O1003" s="208"/>
      <c r="P1003" s="208"/>
      <c r="Q1003" s="208"/>
      <c r="R1003" s="208"/>
      <c r="S1003" s="208"/>
      <c r="T1003" s="209"/>
      <c r="AT1003" s="210" t="s">
        <v>202</v>
      </c>
      <c r="AU1003" s="210" t="s">
        <v>88</v>
      </c>
      <c r="AV1003" s="14" t="s">
        <v>88</v>
      </c>
      <c r="AW1003" s="14" t="s">
        <v>4</v>
      </c>
      <c r="AX1003" s="14" t="s">
        <v>86</v>
      </c>
      <c r="AY1003" s="210" t="s">
        <v>193</v>
      </c>
    </row>
    <row r="1004" spans="1:65" s="2" customFormat="1" ht="21.75" customHeight="1">
      <c r="A1004" s="36"/>
      <c r="B1004" s="37"/>
      <c r="C1004" s="239" t="s">
        <v>1001</v>
      </c>
      <c r="D1004" s="239" t="s">
        <v>944</v>
      </c>
      <c r="E1004" s="240" t="s">
        <v>1002</v>
      </c>
      <c r="F1004" s="241" t="s">
        <v>1003</v>
      </c>
      <c r="G1004" s="242" t="s">
        <v>104</v>
      </c>
      <c r="H1004" s="243">
        <v>6.6000000000000003E-2</v>
      </c>
      <c r="I1004" s="244"/>
      <c r="J1004" s="245">
        <f>ROUND(I1004*H1004,2)</f>
        <v>0</v>
      </c>
      <c r="K1004" s="241" t="s">
        <v>212</v>
      </c>
      <c r="L1004" s="246"/>
      <c r="M1004" s="247" t="s">
        <v>19</v>
      </c>
      <c r="N1004" s="248" t="s">
        <v>49</v>
      </c>
      <c r="O1004" s="66"/>
      <c r="P1004" s="185">
        <f>O1004*H1004</f>
        <v>0</v>
      </c>
      <c r="Q1004" s="185">
        <v>0.55000000000000004</v>
      </c>
      <c r="R1004" s="185">
        <f>Q1004*H1004</f>
        <v>3.6300000000000006E-2</v>
      </c>
      <c r="S1004" s="185">
        <v>0</v>
      </c>
      <c r="T1004" s="186">
        <f>S1004*H1004</f>
        <v>0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187" t="s">
        <v>417</v>
      </c>
      <c r="AT1004" s="187" t="s">
        <v>944</v>
      </c>
      <c r="AU1004" s="187" t="s">
        <v>88</v>
      </c>
      <c r="AY1004" s="19" t="s">
        <v>193</v>
      </c>
      <c r="BE1004" s="188">
        <f>IF(N1004="základní",J1004,0)</f>
        <v>0</v>
      </c>
      <c r="BF1004" s="188">
        <f>IF(N1004="snížená",J1004,0)</f>
        <v>0</v>
      </c>
      <c r="BG1004" s="188">
        <f>IF(N1004="zákl. přenesená",J1004,0)</f>
        <v>0</v>
      </c>
      <c r="BH1004" s="188">
        <f>IF(N1004="sníž. přenesená",J1004,0)</f>
        <v>0</v>
      </c>
      <c r="BI1004" s="188">
        <f>IF(N1004="nulová",J1004,0)</f>
        <v>0</v>
      </c>
      <c r="BJ1004" s="19" t="s">
        <v>86</v>
      </c>
      <c r="BK1004" s="188">
        <f>ROUND(I1004*H1004,2)</f>
        <v>0</v>
      </c>
      <c r="BL1004" s="19" t="s">
        <v>295</v>
      </c>
      <c r="BM1004" s="187" t="s">
        <v>1004</v>
      </c>
    </row>
    <row r="1005" spans="1:65" s="13" customFormat="1" ht="11.25">
      <c r="B1005" s="189"/>
      <c r="C1005" s="190"/>
      <c r="D1005" s="191" t="s">
        <v>202</v>
      </c>
      <c r="E1005" s="192" t="s">
        <v>19</v>
      </c>
      <c r="F1005" s="193" t="s">
        <v>203</v>
      </c>
      <c r="G1005" s="190"/>
      <c r="H1005" s="192" t="s">
        <v>19</v>
      </c>
      <c r="I1005" s="194"/>
      <c r="J1005" s="190"/>
      <c r="K1005" s="190"/>
      <c r="L1005" s="195"/>
      <c r="M1005" s="196"/>
      <c r="N1005" s="197"/>
      <c r="O1005" s="197"/>
      <c r="P1005" s="197"/>
      <c r="Q1005" s="197"/>
      <c r="R1005" s="197"/>
      <c r="S1005" s="197"/>
      <c r="T1005" s="198"/>
      <c r="AT1005" s="199" t="s">
        <v>202</v>
      </c>
      <c r="AU1005" s="199" t="s">
        <v>88</v>
      </c>
      <c r="AV1005" s="13" t="s">
        <v>86</v>
      </c>
      <c r="AW1005" s="13" t="s">
        <v>37</v>
      </c>
      <c r="AX1005" s="13" t="s">
        <v>78</v>
      </c>
      <c r="AY1005" s="199" t="s">
        <v>193</v>
      </c>
    </row>
    <row r="1006" spans="1:65" s="13" customFormat="1" ht="11.25">
      <c r="B1006" s="189"/>
      <c r="C1006" s="190"/>
      <c r="D1006" s="191" t="s">
        <v>202</v>
      </c>
      <c r="E1006" s="192" t="s">
        <v>19</v>
      </c>
      <c r="F1006" s="193" t="s">
        <v>801</v>
      </c>
      <c r="G1006" s="190"/>
      <c r="H1006" s="192" t="s">
        <v>19</v>
      </c>
      <c r="I1006" s="194"/>
      <c r="J1006" s="190"/>
      <c r="K1006" s="190"/>
      <c r="L1006" s="195"/>
      <c r="M1006" s="196"/>
      <c r="N1006" s="197"/>
      <c r="O1006" s="197"/>
      <c r="P1006" s="197"/>
      <c r="Q1006" s="197"/>
      <c r="R1006" s="197"/>
      <c r="S1006" s="197"/>
      <c r="T1006" s="198"/>
      <c r="AT1006" s="199" t="s">
        <v>202</v>
      </c>
      <c r="AU1006" s="199" t="s">
        <v>88</v>
      </c>
      <c r="AV1006" s="13" t="s">
        <v>86</v>
      </c>
      <c r="AW1006" s="13" t="s">
        <v>37</v>
      </c>
      <c r="AX1006" s="13" t="s">
        <v>78</v>
      </c>
      <c r="AY1006" s="199" t="s">
        <v>193</v>
      </c>
    </row>
    <row r="1007" spans="1:65" s="13" customFormat="1" ht="11.25">
      <c r="B1007" s="189"/>
      <c r="C1007" s="190"/>
      <c r="D1007" s="191" t="s">
        <v>202</v>
      </c>
      <c r="E1007" s="192" t="s">
        <v>19</v>
      </c>
      <c r="F1007" s="193" t="s">
        <v>338</v>
      </c>
      <c r="G1007" s="190"/>
      <c r="H1007" s="192" t="s">
        <v>19</v>
      </c>
      <c r="I1007" s="194"/>
      <c r="J1007" s="190"/>
      <c r="K1007" s="190"/>
      <c r="L1007" s="195"/>
      <c r="M1007" s="196"/>
      <c r="N1007" s="197"/>
      <c r="O1007" s="197"/>
      <c r="P1007" s="197"/>
      <c r="Q1007" s="197"/>
      <c r="R1007" s="197"/>
      <c r="S1007" s="197"/>
      <c r="T1007" s="198"/>
      <c r="AT1007" s="199" t="s">
        <v>202</v>
      </c>
      <c r="AU1007" s="199" t="s">
        <v>88</v>
      </c>
      <c r="AV1007" s="13" t="s">
        <v>86</v>
      </c>
      <c r="AW1007" s="13" t="s">
        <v>37</v>
      </c>
      <c r="AX1007" s="13" t="s">
        <v>78</v>
      </c>
      <c r="AY1007" s="199" t="s">
        <v>193</v>
      </c>
    </row>
    <row r="1008" spans="1:65" s="14" customFormat="1" ht="11.25">
      <c r="B1008" s="200"/>
      <c r="C1008" s="201"/>
      <c r="D1008" s="191" t="s">
        <v>202</v>
      </c>
      <c r="E1008" s="202" t="s">
        <v>19</v>
      </c>
      <c r="F1008" s="203" t="s">
        <v>1005</v>
      </c>
      <c r="G1008" s="201"/>
      <c r="H1008" s="204">
        <v>0.04</v>
      </c>
      <c r="I1008" s="205"/>
      <c r="J1008" s="201"/>
      <c r="K1008" s="201"/>
      <c r="L1008" s="206"/>
      <c r="M1008" s="207"/>
      <c r="N1008" s="208"/>
      <c r="O1008" s="208"/>
      <c r="P1008" s="208"/>
      <c r="Q1008" s="208"/>
      <c r="R1008" s="208"/>
      <c r="S1008" s="208"/>
      <c r="T1008" s="209"/>
      <c r="AT1008" s="210" t="s">
        <v>202</v>
      </c>
      <c r="AU1008" s="210" t="s">
        <v>88</v>
      </c>
      <c r="AV1008" s="14" t="s">
        <v>88</v>
      </c>
      <c r="AW1008" s="14" t="s">
        <v>37</v>
      </c>
      <c r="AX1008" s="14" t="s">
        <v>78</v>
      </c>
      <c r="AY1008" s="210" t="s">
        <v>193</v>
      </c>
    </row>
    <row r="1009" spans="1:65" s="14" customFormat="1" ht="11.25">
      <c r="B1009" s="200"/>
      <c r="C1009" s="201"/>
      <c r="D1009" s="191" t="s">
        <v>202</v>
      </c>
      <c r="E1009" s="202" t="s">
        <v>19</v>
      </c>
      <c r="F1009" s="203" t="s">
        <v>1006</v>
      </c>
      <c r="G1009" s="201"/>
      <c r="H1009" s="204">
        <v>2.3E-2</v>
      </c>
      <c r="I1009" s="205"/>
      <c r="J1009" s="201"/>
      <c r="K1009" s="201"/>
      <c r="L1009" s="206"/>
      <c r="M1009" s="207"/>
      <c r="N1009" s="208"/>
      <c r="O1009" s="208"/>
      <c r="P1009" s="208"/>
      <c r="Q1009" s="208"/>
      <c r="R1009" s="208"/>
      <c r="S1009" s="208"/>
      <c r="T1009" s="209"/>
      <c r="AT1009" s="210" t="s">
        <v>202</v>
      </c>
      <c r="AU1009" s="210" t="s">
        <v>88</v>
      </c>
      <c r="AV1009" s="14" t="s">
        <v>88</v>
      </c>
      <c r="AW1009" s="14" t="s">
        <v>37</v>
      </c>
      <c r="AX1009" s="14" t="s">
        <v>78</v>
      </c>
      <c r="AY1009" s="210" t="s">
        <v>193</v>
      </c>
    </row>
    <row r="1010" spans="1:65" s="15" customFormat="1" ht="11.25">
      <c r="B1010" s="211"/>
      <c r="C1010" s="212"/>
      <c r="D1010" s="191" t="s">
        <v>202</v>
      </c>
      <c r="E1010" s="213" t="s">
        <v>116</v>
      </c>
      <c r="F1010" s="214" t="s">
        <v>207</v>
      </c>
      <c r="G1010" s="212"/>
      <c r="H1010" s="215">
        <v>6.3E-2</v>
      </c>
      <c r="I1010" s="216"/>
      <c r="J1010" s="212"/>
      <c r="K1010" s="212"/>
      <c r="L1010" s="217"/>
      <c r="M1010" s="218"/>
      <c r="N1010" s="219"/>
      <c r="O1010" s="219"/>
      <c r="P1010" s="219"/>
      <c r="Q1010" s="219"/>
      <c r="R1010" s="219"/>
      <c r="S1010" s="219"/>
      <c r="T1010" s="220"/>
      <c r="AT1010" s="221" t="s">
        <v>202</v>
      </c>
      <c r="AU1010" s="221" t="s">
        <v>88</v>
      </c>
      <c r="AV1010" s="15" t="s">
        <v>200</v>
      </c>
      <c r="AW1010" s="15" t="s">
        <v>37</v>
      </c>
      <c r="AX1010" s="15" t="s">
        <v>86</v>
      </c>
      <c r="AY1010" s="221" t="s">
        <v>193</v>
      </c>
    </row>
    <row r="1011" spans="1:65" s="14" customFormat="1" ht="11.25">
      <c r="B1011" s="200"/>
      <c r="C1011" s="201"/>
      <c r="D1011" s="191" t="s">
        <v>202</v>
      </c>
      <c r="E1011" s="201"/>
      <c r="F1011" s="203" t="s">
        <v>1007</v>
      </c>
      <c r="G1011" s="201"/>
      <c r="H1011" s="204">
        <v>6.6000000000000003E-2</v>
      </c>
      <c r="I1011" s="205"/>
      <c r="J1011" s="201"/>
      <c r="K1011" s="201"/>
      <c r="L1011" s="206"/>
      <c r="M1011" s="207"/>
      <c r="N1011" s="208"/>
      <c r="O1011" s="208"/>
      <c r="P1011" s="208"/>
      <c r="Q1011" s="208"/>
      <c r="R1011" s="208"/>
      <c r="S1011" s="208"/>
      <c r="T1011" s="209"/>
      <c r="AT1011" s="210" t="s">
        <v>202</v>
      </c>
      <c r="AU1011" s="210" t="s">
        <v>88</v>
      </c>
      <c r="AV1011" s="14" t="s">
        <v>88</v>
      </c>
      <c r="AW1011" s="14" t="s">
        <v>4</v>
      </c>
      <c r="AX1011" s="14" t="s">
        <v>86</v>
      </c>
      <c r="AY1011" s="210" t="s">
        <v>193</v>
      </c>
    </row>
    <row r="1012" spans="1:65" s="2" customFormat="1" ht="21.75" customHeight="1">
      <c r="A1012" s="36"/>
      <c r="B1012" s="37"/>
      <c r="C1012" s="239" t="s">
        <v>1008</v>
      </c>
      <c r="D1012" s="239" t="s">
        <v>944</v>
      </c>
      <c r="E1012" s="240" t="s">
        <v>1009</v>
      </c>
      <c r="F1012" s="241" t="s">
        <v>1010</v>
      </c>
      <c r="G1012" s="242" t="s">
        <v>104</v>
      </c>
      <c r="H1012" s="243">
        <v>2.1669999999999998</v>
      </c>
      <c r="I1012" s="244"/>
      <c r="J1012" s="245">
        <f>ROUND(I1012*H1012,2)</f>
        <v>0</v>
      </c>
      <c r="K1012" s="241" t="s">
        <v>212</v>
      </c>
      <c r="L1012" s="246"/>
      <c r="M1012" s="247" t="s">
        <v>19</v>
      </c>
      <c r="N1012" s="248" t="s">
        <v>49</v>
      </c>
      <c r="O1012" s="66"/>
      <c r="P1012" s="185">
        <f>O1012*H1012</f>
        <v>0</v>
      </c>
      <c r="Q1012" s="185">
        <v>0.55000000000000004</v>
      </c>
      <c r="R1012" s="185">
        <f>Q1012*H1012</f>
        <v>1.1918500000000001</v>
      </c>
      <c r="S1012" s="185">
        <v>0</v>
      </c>
      <c r="T1012" s="186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87" t="s">
        <v>417</v>
      </c>
      <c r="AT1012" s="187" t="s">
        <v>944</v>
      </c>
      <c r="AU1012" s="187" t="s">
        <v>88</v>
      </c>
      <c r="AY1012" s="19" t="s">
        <v>193</v>
      </c>
      <c r="BE1012" s="188">
        <f>IF(N1012="základní",J1012,0)</f>
        <v>0</v>
      </c>
      <c r="BF1012" s="188">
        <f>IF(N1012="snížená",J1012,0)</f>
        <v>0</v>
      </c>
      <c r="BG1012" s="188">
        <f>IF(N1012="zákl. přenesená",J1012,0)</f>
        <v>0</v>
      </c>
      <c r="BH1012" s="188">
        <f>IF(N1012="sníž. přenesená",J1012,0)</f>
        <v>0</v>
      </c>
      <c r="BI1012" s="188">
        <f>IF(N1012="nulová",J1012,0)</f>
        <v>0</v>
      </c>
      <c r="BJ1012" s="19" t="s">
        <v>86</v>
      </c>
      <c r="BK1012" s="188">
        <f>ROUND(I1012*H1012,2)</f>
        <v>0</v>
      </c>
      <c r="BL1012" s="19" t="s">
        <v>295</v>
      </c>
      <c r="BM1012" s="187" t="s">
        <v>1011</v>
      </c>
    </row>
    <row r="1013" spans="1:65" s="13" customFormat="1" ht="11.25">
      <c r="B1013" s="189"/>
      <c r="C1013" s="190"/>
      <c r="D1013" s="191" t="s">
        <v>202</v>
      </c>
      <c r="E1013" s="192" t="s">
        <v>19</v>
      </c>
      <c r="F1013" s="193" t="s">
        <v>203</v>
      </c>
      <c r="G1013" s="190"/>
      <c r="H1013" s="192" t="s">
        <v>19</v>
      </c>
      <c r="I1013" s="194"/>
      <c r="J1013" s="190"/>
      <c r="K1013" s="190"/>
      <c r="L1013" s="195"/>
      <c r="M1013" s="196"/>
      <c r="N1013" s="197"/>
      <c r="O1013" s="197"/>
      <c r="P1013" s="197"/>
      <c r="Q1013" s="197"/>
      <c r="R1013" s="197"/>
      <c r="S1013" s="197"/>
      <c r="T1013" s="198"/>
      <c r="AT1013" s="199" t="s">
        <v>202</v>
      </c>
      <c r="AU1013" s="199" t="s">
        <v>88</v>
      </c>
      <c r="AV1013" s="13" t="s">
        <v>86</v>
      </c>
      <c r="AW1013" s="13" t="s">
        <v>37</v>
      </c>
      <c r="AX1013" s="13" t="s">
        <v>78</v>
      </c>
      <c r="AY1013" s="199" t="s">
        <v>193</v>
      </c>
    </row>
    <row r="1014" spans="1:65" s="13" customFormat="1" ht="11.25">
      <c r="B1014" s="189"/>
      <c r="C1014" s="190"/>
      <c r="D1014" s="191" t="s">
        <v>202</v>
      </c>
      <c r="E1014" s="192" t="s">
        <v>19</v>
      </c>
      <c r="F1014" s="193" t="s">
        <v>801</v>
      </c>
      <c r="G1014" s="190"/>
      <c r="H1014" s="192" t="s">
        <v>19</v>
      </c>
      <c r="I1014" s="194"/>
      <c r="J1014" s="190"/>
      <c r="K1014" s="190"/>
      <c r="L1014" s="195"/>
      <c r="M1014" s="196"/>
      <c r="N1014" s="197"/>
      <c r="O1014" s="197"/>
      <c r="P1014" s="197"/>
      <c r="Q1014" s="197"/>
      <c r="R1014" s="197"/>
      <c r="S1014" s="197"/>
      <c r="T1014" s="198"/>
      <c r="AT1014" s="199" t="s">
        <v>202</v>
      </c>
      <c r="AU1014" s="199" t="s">
        <v>88</v>
      </c>
      <c r="AV1014" s="13" t="s">
        <v>86</v>
      </c>
      <c r="AW1014" s="13" t="s">
        <v>37</v>
      </c>
      <c r="AX1014" s="13" t="s">
        <v>78</v>
      </c>
      <c r="AY1014" s="199" t="s">
        <v>193</v>
      </c>
    </row>
    <row r="1015" spans="1:65" s="13" customFormat="1" ht="11.25">
      <c r="B1015" s="189"/>
      <c r="C1015" s="190"/>
      <c r="D1015" s="191" t="s">
        <v>202</v>
      </c>
      <c r="E1015" s="192" t="s">
        <v>19</v>
      </c>
      <c r="F1015" s="193" t="s">
        <v>338</v>
      </c>
      <c r="G1015" s="190"/>
      <c r="H1015" s="192" t="s">
        <v>19</v>
      </c>
      <c r="I1015" s="194"/>
      <c r="J1015" s="190"/>
      <c r="K1015" s="190"/>
      <c r="L1015" s="195"/>
      <c r="M1015" s="196"/>
      <c r="N1015" s="197"/>
      <c r="O1015" s="197"/>
      <c r="P1015" s="197"/>
      <c r="Q1015" s="197"/>
      <c r="R1015" s="197"/>
      <c r="S1015" s="197"/>
      <c r="T1015" s="198"/>
      <c r="AT1015" s="199" t="s">
        <v>202</v>
      </c>
      <c r="AU1015" s="199" t="s">
        <v>88</v>
      </c>
      <c r="AV1015" s="13" t="s">
        <v>86</v>
      </c>
      <c r="AW1015" s="13" t="s">
        <v>37</v>
      </c>
      <c r="AX1015" s="13" t="s">
        <v>78</v>
      </c>
      <c r="AY1015" s="199" t="s">
        <v>193</v>
      </c>
    </row>
    <row r="1016" spans="1:65" s="14" customFormat="1" ht="11.25">
      <c r="B1016" s="200"/>
      <c r="C1016" s="201"/>
      <c r="D1016" s="191" t="s">
        <v>202</v>
      </c>
      <c r="E1016" s="202" t="s">
        <v>19</v>
      </c>
      <c r="F1016" s="203" t="s">
        <v>1012</v>
      </c>
      <c r="G1016" s="201"/>
      <c r="H1016" s="204">
        <v>2.0640000000000001</v>
      </c>
      <c r="I1016" s="205"/>
      <c r="J1016" s="201"/>
      <c r="K1016" s="201"/>
      <c r="L1016" s="206"/>
      <c r="M1016" s="207"/>
      <c r="N1016" s="208"/>
      <c r="O1016" s="208"/>
      <c r="P1016" s="208"/>
      <c r="Q1016" s="208"/>
      <c r="R1016" s="208"/>
      <c r="S1016" s="208"/>
      <c r="T1016" s="209"/>
      <c r="AT1016" s="210" t="s">
        <v>202</v>
      </c>
      <c r="AU1016" s="210" t="s">
        <v>88</v>
      </c>
      <c r="AV1016" s="14" t="s">
        <v>88</v>
      </c>
      <c r="AW1016" s="14" t="s">
        <v>37</v>
      </c>
      <c r="AX1016" s="14" t="s">
        <v>78</v>
      </c>
      <c r="AY1016" s="210" t="s">
        <v>193</v>
      </c>
    </row>
    <row r="1017" spans="1:65" s="15" customFormat="1" ht="11.25">
      <c r="B1017" s="211"/>
      <c r="C1017" s="212"/>
      <c r="D1017" s="191" t="s">
        <v>202</v>
      </c>
      <c r="E1017" s="213" t="s">
        <v>120</v>
      </c>
      <c r="F1017" s="214" t="s">
        <v>207</v>
      </c>
      <c r="G1017" s="212"/>
      <c r="H1017" s="215">
        <v>2.0640000000000001</v>
      </c>
      <c r="I1017" s="216"/>
      <c r="J1017" s="212"/>
      <c r="K1017" s="212"/>
      <c r="L1017" s="217"/>
      <c r="M1017" s="218"/>
      <c r="N1017" s="219"/>
      <c r="O1017" s="219"/>
      <c r="P1017" s="219"/>
      <c r="Q1017" s="219"/>
      <c r="R1017" s="219"/>
      <c r="S1017" s="219"/>
      <c r="T1017" s="220"/>
      <c r="AT1017" s="221" t="s">
        <v>202</v>
      </c>
      <c r="AU1017" s="221" t="s">
        <v>88</v>
      </c>
      <c r="AV1017" s="15" t="s">
        <v>200</v>
      </c>
      <c r="AW1017" s="15" t="s">
        <v>37</v>
      </c>
      <c r="AX1017" s="15" t="s">
        <v>86</v>
      </c>
      <c r="AY1017" s="221" t="s">
        <v>193</v>
      </c>
    </row>
    <row r="1018" spans="1:65" s="14" customFormat="1" ht="11.25">
      <c r="B1018" s="200"/>
      <c r="C1018" s="201"/>
      <c r="D1018" s="191" t="s">
        <v>202</v>
      </c>
      <c r="E1018" s="201"/>
      <c r="F1018" s="203" t="s">
        <v>1013</v>
      </c>
      <c r="G1018" s="201"/>
      <c r="H1018" s="204">
        <v>2.1669999999999998</v>
      </c>
      <c r="I1018" s="205"/>
      <c r="J1018" s="201"/>
      <c r="K1018" s="201"/>
      <c r="L1018" s="206"/>
      <c r="M1018" s="207"/>
      <c r="N1018" s="208"/>
      <c r="O1018" s="208"/>
      <c r="P1018" s="208"/>
      <c r="Q1018" s="208"/>
      <c r="R1018" s="208"/>
      <c r="S1018" s="208"/>
      <c r="T1018" s="209"/>
      <c r="AT1018" s="210" t="s">
        <v>202</v>
      </c>
      <c r="AU1018" s="210" t="s">
        <v>88</v>
      </c>
      <c r="AV1018" s="14" t="s">
        <v>88</v>
      </c>
      <c r="AW1018" s="14" t="s">
        <v>4</v>
      </c>
      <c r="AX1018" s="14" t="s">
        <v>86</v>
      </c>
      <c r="AY1018" s="210" t="s">
        <v>193</v>
      </c>
    </row>
    <row r="1019" spans="1:65" s="2" customFormat="1" ht="21.75" customHeight="1">
      <c r="A1019" s="36"/>
      <c r="B1019" s="37"/>
      <c r="C1019" s="239" t="s">
        <v>1014</v>
      </c>
      <c r="D1019" s="239" t="s">
        <v>944</v>
      </c>
      <c r="E1019" s="240" t="s">
        <v>1015</v>
      </c>
      <c r="F1019" s="241" t="s">
        <v>1016</v>
      </c>
      <c r="G1019" s="242" t="s">
        <v>104</v>
      </c>
      <c r="H1019" s="243">
        <v>0.24399999999999999</v>
      </c>
      <c r="I1019" s="244"/>
      <c r="J1019" s="245">
        <f>ROUND(I1019*H1019,2)</f>
        <v>0</v>
      </c>
      <c r="K1019" s="241" t="s">
        <v>212</v>
      </c>
      <c r="L1019" s="246"/>
      <c r="M1019" s="247" t="s">
        <v>19</v>
      </c>
      <c r="N1019" s="248" t="s">
        <v>49</v>
      </c>
      <c r="O1019" s="66"/>
      <c r="P1019" s="185">
        <f>O1019*H1019</f>
        <v>0</v>
      </c>
      <c r="Q1019" s="185">
        <v>0.55000000000000004</v>
      </c>
      <c r="R1019" s="185">
        <f>Q1019*H1019</f>
        <v>0.13420000000000001</v>
      </c>
      <c r="S1019" s="185">
        <v>0</v>
      </c>
      <c r="T1019" s="186">
        <f>S1019*H1019</f>
        <v>0</v>
      </c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R1019" s="187" t="s">
        <v>417</v>
      </c>
      <c r="AT1019" s="187" t="s">
        <v>944</v>
      </c>
      <c r="AU1019" s="187" t="s">
        <v>88</v>
      </c>
      <c r="AY1019" s="19" t="s">
        <v>193</v>
      </c>
      <c r="BE1019" s="188">
        <f>IF(N1019="základní",J1019,0)</f>
        <v>0</v>
      </c>
      <c r="BF1019" s="188">
        <f>IF(N1019="snížená",J1019,0)</f>
        <v>0</v>
      </c>
      <c r="BG1019" s="188">
        <f>IF(N1019="zákl. přenesená",J1019,0)</f>
        <v>0</v>
      </c>
      <c r="BH1019" s="188">
        <f>IF(N1019="sníž. přenesená",J1019,0)</f>
        <v>0</v>
      </c>
      <c r="BI1019" s="188">
        <f>IF(N1019="nulová",J1019,0)</f>
        <v>0</v>
      </c>
      <c r="BJ1019" s="19" t="s">
        <v>86</v>
      </c>
      <c r="BK1019" s="188">
        <f>ROUND(I1019*H1019,2)</f>
        <v>0</v>
      </c>
      <c r="BL1019" s="19" t="s">
        <v>295</v>
      </c>
      <c r="BM1019" s="187" t="s">
        <v>1017</v>
      </c>
    </row>
    <row r="1020" spans="1:65" s="13" customFormat="1" ht="11.25">
      <c r="B1020" s="189"/>
      <c r="C1020" s="190"/>
      <c r="D1020" s="191" t="s">
        <v>202</v>
      </c>
      <c r="E1020" s="192" t="s">
        <v>19</v>
      </c>
      <c r="F1020" s="193" t="s">
        <v>203</v>
      </c>
      <c r="G1020" s="190"/>
      <c r="H1020" s="192" t="s">
        <v>19</v>
      </c>
      <c r="I1020" s="194"/>
      <c r="J1020" s="190"/>
      <c r="K1020" s="190"/>
      <c r="L1020" s="195"/>
      <c r="M1020" s="196"/>
      <c r="N1020" s="197"/>
      <c r="O1020" s="197"/>
      <c r="P1020" s="197"/>
      <c r="Q1020" s="197"/>
      <c r="R1020" s="197"/>
      <c r="S1020" s="197"/>
      <c r="T1020" s="198"/>
      <c r="AT1020" s="199" t="s">
        <v>202</v>
      </c>
      <c r="AU1020" s="199" t="s">
        <v>88</v>
      </c>
      <c r="AV1020" s="13" t="s">
        <v>86</v>
      </c>
      <c r="AW1020" s="13" t="s">
        <v>37</v>
      </c>
      <c r="AX1020" s="13" t="s">
        <v>78</v>
      </c>
      <c r="AY1020" s="199" t="s">
        <v>193</v>
      </c>
    </row>
    <row r="1021" spans="1:65" s="13" customFormat="1" ht="11.25">
      <c r="B1021" s="189"/>
      <c r="C1021" s="190"/>
      <c r="D1021" s="191" t="s">
        <v>202</v>
      </c>
      <c r="E1021" s="192" t="s">
        <v>19</v>
      </c>
      <c r="F1021" s="193" t="s">
        <v>801</v>
      </c>
      <c r="G1021" s="190"/>
      <c r="H1021" s="192" t="s">
        <v>19</v>
      </c>
      <c r="I1021" s="194"/>
      <c r="J1021" s="190"/>
      <c r="K1021" s="190"/>
      <c r="L1021" s="195"/>
      <c r="M1021" s="196"/>
      <c r="N1021" s="197"/>
      <c r="O1021" s="197"/>
      <c r="P1021" s="197"/>
      <c r="Q1021" s="197"/>
      <c r="R1021" s="197"/>
      <c r="S1021" s="197"/>
      <c r="T1021" s="198"/>
      <c r="AT1021" s="199" t="s">
        <v>202</v>
      </c>
      <c r="AU1021" s="199" t="s">
        <v>88</v>
      </c>
      <c r="AV1021" s="13" t="s">
        <v>86</v>
      </c>
      <c r="AW1021" s="13" t="s">
        <v>37</v>
      </c>
      <c r="AX1021" s="13" t="s">
        <v>78</v>
      </c>
      <c r="AY1021" s="199" t="s">
        <v>193</v>
      </c>
    </row>
    <row r="1022" spans="1:65" s="13" customFormat="1" ht="11.25">
      <c r="B1022" s="189"/>
      <c r="C1022" s="190"/>
      <c r="D1022" s="191" t="s">
        <v>202</v>
      </c>
      <c r="E1022" s="192" t="s">
        <v>19</v>
      </c>
      <c r="F1022" s="193" t="s">
        <v>338</v>
      </c>
      <c r="G1022" s="190"/>
      <c r="H1022" s="192" t="s">
        <v>19</v>
      </c>
      <c r="I1022" s="194"/>
      <c r="J1022" s="190"/>
      <c r="K1022" s="190"/>
      <c r="L1022" s="195"/>
      <c r="M1022" s="196"/>
      <c r="N1022" s="197"/>
      <c r="O1022" s="197"/>
      <c r="P1022" s="197"/>
      <c r="Q1022" s="197"/>
      <c r="R1022" s="197"/>
      <c r="S1022" s="197"/>
      <c r="T1022" s="198"/>
      <c r="AT1022" s="199" t="s">
        <v>202</v>
      </c>
      <c r="AU1022" s="199" t="s">
        <v>88</v>
      </c>
      <c r="AV1022" s="13" t="s">
        <v>86</v>
      </c>
      <c r="AW1022" s="13" t="s">
        <v>37</v>
      </c>
      <c r="AX1022" s="13" t="s">
        <v>78</v>
      </c>
      <c r="AY1022" s="199" t="s">
        <v>193</v>
      </c>
    </row>
    <row r="1023" spans="1:65" s="14" customFormat="1" ht="11.25">
      <c r="B1023" s="200"/>
      <c r="C1023" s="201"/>
      <c r="D1023" s="191" t="s">
        <v>202</v>
      </c>
      <c r="E1023" s="202" t="s">
        <v>19</v>
      </c>
      <c r="F1023" s="203" t="s">
        <v>1018</v>
      </c>
      <c r="G1023" s="201"/>
      <c r="H1023" s="204">
        <v>0.23200000000000001</v>
      </c>
      <c r="I1023" s="205"/>
      <c r="J1023" s="201"/>
      <c r="K1023" s="201"/>
      <c r="L1023" s="206"/>
      <c r="M1023" s="207"/>
      <c r="N1023" s="208"/>
      <c r="O1023" s="208"/>
      <c r="P1023" s="208"/>
      <c r="Q1023" s="208"/>
      <c r="R1023" s="208"/>
      <c r="S1023" s="208"/>
      <c r="T1023" s="209"/>
      <c r="AT1023" s="210" t="s">
        <v>202</v>
      </c>
      <c r="AU1023" s="210" t="s">
        <v>88</v>
      </c>
      <c r="AV1023" s="14" t="s">
        <v>88</v>
      </c>
      <c r="AW1023" s="14" t="s">
        <v>37</v>
      </c>
      <c r="AX1023" s="14" t="s">
        <v>78</v>
      </c>
      <c r="AY1023" s="210" t="s">
        <v>193</v>
      </c>
    </row>
    <row r="1024" spans="1:65" s="16" customFormat="1" ht="11.25">
      <c r="B1024" s="227"/>
      <c r="C1024" s="228"/>
      <c r="D1024" s="191" t="s">
        <v>202</v>
      </c>
      <c r="E1024" s="229" t="s">
        <v>19</v>
      </c>
      <c r="F1024" s="230" t="s">
        <v>230</v>
      </c>
      <c r="G1024" s="228"/>
      <c r="H1024" s="231">
        <v>0.23200000000000001</v>
      </c>
      <c r="I1024" s="232"/>
      <c r="J1024" s="228"/>
      <c r="K1024" s="228"/>
      <c r="L1024" s="233"/>
      <c r="M1024" s="234"/>
      <c r="N1024" s="235"/>
      <c r="O1024" s="235"/>
      <c r="P1024" s="235"/>
      <c r="Q1024" s="235"/>
      <c r="R1024" s="235"/>
      <c r="S1024" s="235"/>
      <c r="T1024" s="236"/>
      <c r="AT1024" s="237" t="s">
        <v>202</v>
      </c>
      <c r="AU1024" s="237" t="s">
        <v>88</v>
      </c>
      <c r="AV1024" s="16" t="s">
        <v>194</v>
      </c>
      <c r="AW1024" s="16" t="s">
        <v>37</v>
      </c>
      <c r="AX1024" s="16" t="s">
        <v>78</v>
      </c>
      <c r="AY1024" s="237" t="s">
        <v>193</v>
      </c>
    </row>
    <row r="1025" spans="1:65" s="15" customFormat="1" ht="11.25">
      <c r="B1025" s="211"/>
      <c r="C1025" s="212"/>
      <c r="D1025" s="191" t="s">
        <v>202</v>
      </c>
      <c r="E1025" s="213" t="s">
        <v>123</v>
      </c>
      <c r="F1025" s="214" t="s">
        <v>207</v>
      </c>
      <c r="G1025" s="212"/>
      <c r="H1025" s="215">
        <v>0.23200000000000001</v>
      </c>
      <c r="I1025" s="216"/>
      <c r="J1025" s="212"/>
      <c r="K1025" s="212"/>
      <c r="L1025" s="217"/>
      <c r="M1025" s="218"/>
      <c r="N1025" s="219"/>
      <c r="O1025" s="219"/>
      <c r="P1025" s="219"/>
      <c r="Q1025" s="219"/>
      <c r="R1025" s="219"/>
      <c r="S1025" s="219"/>
      <c r="T1025" s="220"/>
      <c r="AT1025" s="221" t="s">
        <v>202</v>
      </c>
      <c r="AU1025" s="221" t="s">
        <v>88</v>
      </c>
      <c r="AV1025" s="15" t="s">
        <v>200</v>
      </c>
      <c r="AW1025" s="15" t="s">
        <v>37</v>
      </c>
      <c r="AX1025" s="15" t="s">
        <v>86</v>
      </c>
      <c r="AY1025" s="221" t="s">
        <v>193</v>
      </c>
    </row>
    <row r="1026" spans="1:65" s="14" customFormat="1" ht="11.25">
      <c r="B1026" s="200"/>
      <c r="C1026" s="201"/>
      <c r="D1026" s="191" t="s">
        <v>202</v>
      </c>
      <c r="E1026" s="201"/>
      <c r="F1026" s="203" t="s">
        <v>1019</v>
      </c>
      <c r="G1026" s="201"/>
      <c r="H1026" s="204">
        <v>0.24399999999999999</v>
      </c>
      <c r="I1026" s="205"/>
      <c r="J1026" s="201"/>
      <c r="K1026" s="201"/>
      <c r="L1026" s="206"/>
      <c r="M1026" s="207"/>
      <c r="N1026" s="208"/>
      <c r="O1026" s="208"/>
      <c r="P1026" s="208"/>
      <c r="Q1026" s="208"/>
      <c r="R1026" s="208"/>
      <c r="S1026" s="208"/>
      <c r="T1026" s="209"/>
      <c r="AT1026" s="210" t="s">
        <v>202</v>
      </c>
      <c r="AU1026" s="210" t="s">
        <v>88</v>
      </c>
      <c r="AV1026" s="14" t="s">
        <v>88</v>
      </c>
      <c r="AW1026" s="14" t="s">
        <v>4</v>
      </c>
      <c r="AX1026" s="14" t="s">
        <v>86</v>
      </c>
      <c r="AY1026" s="210" t="s">
        <v>193</v>
      </c>
    </row>
    <row r="1027" spans="1:65" s="2" customFormat="1" ht="21.75" customHeight="1">
      <c r="A1027" s="36"/>
      <c r="B1027" s="37"/>
      <c r="C1027" s="239" t="s">
        <v>1020</v>
      </c>
      <c r="D1027" s="239" t="s">
        <v>944</v>
      </c>
      <c r="E1027" s="240" t="s">
        <v>1021</v>
      </c>
      <c r="F1027" s="241" t="s">
        <v>1022</v>
      </c>
      <c r="G1027" s="242" t="s">
        <v>104</v>
      </c>
      <c r="H1027" s="243">
        <v>4.2000000000000003E-2</v>
      </c>
      <c r="I1027" s="244"/>
      <c r="J1027" s="245">
        <f>ROUND(I1027*H1027,2)</f>
        <v>0</v>
      </c>
      <c r="K1027" s="241" t="s">
        <v>212</v>
      </c>
      <c r="L1027" s="246"/>
      <c r="M1027" s="247" t="s">
        <v>19</v>
      </c>
      <c r="N1027" s="248" t="s">
        <v>49</v>
      </c>
      <c r="O1027" s="66"/>
      <c r="P1027" s="185">
        <f>O1027*H1027</f>
        <v>0</v>
      </c>
      <c r="Q1027" s="185">
        <v>0.55000000000000004</v>
      </c>
      <c r="R1027" s="185">
        <f>Q1027*H1027</f>
        <v>2.3100000000000002E-2</v>
      </c>
      <c r="S1027" s="185">
        <v>0</v>
      </c>
      <c r="T1027" s="186">
        <f>S1027*H1027</f>
        <v>0</v>
      </c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R1027" s="187" t="s">
        <v>417</v>
      </c>
      <c r="AT1027" s="187" t="s">
        <v>944</v>
      </c>
      <c r="AU1027" s="187" t="s">
        <v>88</v>
      </c>
      <c r="AY1027" s="19" t="s">
        <v>193</v>
      </c>
      <c r="BE1027" s="188">
        <f>IF(N1027="základní",J1027,0)</f>
        <v>0</v>
      </c>
      <c r="BF1027" s="188">
        <f>IF(N1027="snížená",J1027,0)</f>
        <v>0</v>
      </c>
      <c r="BG1027" s="188">
        <f>IF(N1027="zákl. přenesená",J1027,0)</f>
        <v>0</v>
      </c>
      <c r="BH1027" s="188">
        <f>IF(N1027="sníž. přenesená",J1027,0)</f>
        <v>0</v>
      </c>
      <c r="BI1027" s="188">
        <f>IF(N1027="nulová",J1027,0)</f>
        <v>0</v>
      </c>
      <c r="BJ1027" s="19" t="s">
        <v>86</v>
      </c>
      <c r="BK1027" s="188">
        <f>ROUND(I1027*H1027,2)</f>
        <v>0</v>
      </c>
      <c r="BL1027" s="19" t="s">
        <v>295</v>
      </c>
      <c r="BM1027" s="187" t="s">
        <v>1023</v>
      </c>
    </row>
    <row r="1028" spans="1:65" s="13" customFormat="1" ht="11.25">
      <c r="B1028" s="189"/>
      <c r="C1028" s="190"/>
      <c r="D1028" s="191" t="s">
        <v>202</v>
      </c>
      <c r="E1028" s="192" t="s">
        <v>19</v>
      </c>
      <c r="F1028" s="193" t="s">
        <v>203</v>
      </c>
      <c r="G1028" s="190"/>
      <c r="H1028" s="192" t="s">
        <v>19</v>
      </c>
      <c r="I1028" s="194"/>
      <c r="J1028" s="190"/>
      <c r="K1028" s="190"/>
      <c r="L1028" s="195"/>
      <c r="M1028" s="196"/>
      <c r="N1028" s="197"/>
      <c r="O1028" s="197"/>
      <c r="P1028" s="197"/>
      <c r="Q1028" s="197"/>
      <c r="R1028" s="197"/>
      <c r="S1028" s="197"/>
      <c r="T1028" s="198"/>
      <c r="AT1028" s="199" t="s">
        <v>202</v>
      </c>
      <c r="AU1028" s="199" t="s">
        <v>88</v>
      </c>
      <c r="AV1028" s="13" t="s">
        <v>86</v>
      </c>
      <c r="AW1028" s="13" t="s">
        <v>37</v>
      </c>
      <c r="AX1028" s="13" t="s">
        <v>78</v>
      </c>
      <c r="AY1028" s="199" t="s">
        <v>193</v>
      </c>
    </row>
    <row r="1029" spans="1:65" s="13" customFormat="1" ht="11.25">
      <c r="B1029" s="189"/>
      <c r="C1029" s="190"/>
      <c r="D1029" s="191" t="s">
        <v>202</v>
      </c>
      <c r="E1029" s="192" t="s">
        <v>19</v>
      </c>
      <c r="F1029" s="193" t="s">
        <v>801</v>
      </c>
      <c r="G1029" s="190"/>
      <c r="H1029" s="192" t="s">
        <v>19</v>
      </c>
      <c r="I1029" s="194"/>
      <c r="J1029" s="190"/>
      <c r="K1029" s="190"/>
      <c r="L1029" s="195"/>
      <c r="M1029" s="196"/>
      <c r="N1029" s="197"/>
      <c r="O1029" s="197"/>
      <c r="P1029" s="197"/>
      <c r="Q1029" s="197"/>
      <c r="R1029" s="197"/>
      <c r="S1029" s="197"/>
      <c r="T1029" s="198"/>
      <c r="AT1029" s="199" t="s">
        <v>202</v>
      </c>
      <c r="AU1029" s="199" t="s">
        <v>88</v>
      </c>
      <c r="AV1029" s="13" t="s">
        <v>86</v>
      </c>
      <c r="AW1029" s="13" t="s">
        <v>37</v>
      </c>
      <c r="AX1029" s="13" t="s">
        <v>78</v>
      </c>
      <c r="AY1029" s="199" t="s">
        <v>193</v>
      </c>
    </row>
    <row r="1030" spans="1:65" s="13" customFormat="1" ht="11.25">
      <c r="B1030" s="189"/>
      <c r="C1030" s="190"/>
      <c r="D1030" s="191" t="s">
        <v>202</v>
      </c>
      <c r="E1030" s="192" t="s">
        <v>19</v>
      </c>
      <c r="F1030" s="193" t="s">
        <v>338</v>
      </c>
      <c r="G1030" s="190"/>
      <c r="H1030" s="192" t="s">
        <v>19</v>
      </c>
      <c r="I1030" s="194"/>
      <c r="J1030" s="190"/>
      <c r="K1030" s="190"/>
      <c r="L1030" s="195"/>
      <c r="M1030" s="196"/>
      <c r="N1030" s="197"/>
      <c r="O1030" s="197"/>
      <c r="P1030" s="197"/>
      <c r="Q1030" s="197"/>
      <c r="R1030" s="197"/>
      <c r="S1030" s="197"/>
      <c r="T1030" s="198"/>
      <c r="AT1030" s="199" t="s">
        <v>202</v>
      </c>
      <c r="AU1030" s="199" t="s">
        <v>88</v>
      </c>
      <c r="AV1030" s="13" t="s">
        <v>86</v>
      </c>
      <c r="AW1030" s="13" t="s">
        <v>37</v>
      </c>
      <c r="AX1030" s="13" t="s">
        <v>78</v>
      </c>
      <c r="AY1030" s="199" t="s">
        <v>193</v>
      </c>
    </row>
    <row r="1031" spans="1:65" s="14" customFormat="1" ht="11.25">
      <c r="B1031" s="200"/>
      <c r="C1031" s="201"/>
      <c r="D1031" s="191" t="s">
        <v>202</v>
      </c>
      <c r="E1031" s="202" t="s">
        <v>19</v>
      </c>
      <c r="F1031" s="203" t="s">
        <v>1024</v>
      </c>
      <c r="G1031" s="201"/>
      <c r="H1031" s="204">
        <v>0.04</v>
      </c>
      <c r="I1031" s="205"/>
      <c r="J1031" s="201"/>
      <c r="K1031" s="201"/>
      <c r="L1031" s="206"/>
      <c r="M1031" s="207"/>
      <c r="N1031" s="208"/>
      <c r="O1031" s="208"/>
      <c r="P1031" s="208"/>
      <c r="Q1031" s="208"/>
      <c r="R1031" s="208"/>
      <c r="S1031" s="208"/>
      <c r="T1031" s="209"/>
      <c r="AT1031" s="210" t="s">
        <v>202</v>
      </c>
      <c r="AU1031" s="210" t="s">
        <v>88</v>
      </c>
      <c r="AV1031" s="14" t="s">
        <v>88</v>
      </c>
      <c r="AW1031" s="14" t="s">
        <v>37</v>
      </c>
      <c r="AX1031" s="14" t="s">
        <v>78</v>
      </c>
      <c r="AY1031" s="210" t="s">
        <v>193</v>
      </c>
    </row>
    <row r="1032" spans="1:65" s="15" customFormat="1" ht="11.25">
      <c r="B1032" s="211"/>
      <c r="C1032" s="212"/>
      <c r="D1032" s="191" t="s">
        <v>202</v>
      </c>
      <c r="E1032" s="213" t="s">
        <v>126</v>
      </c>
      <c r="F1032" s="214" t="s">
        <v>207</v>
      </c>
      <c r="G1032" s="212"/>
      <c r="H1032" s="215">
        <v>0.04</v>
      </c>
      <c r="I1032" s="216"/>
      <c r="J1032" s="212"/>
      <c r="K1032" s="212"/>
      <c r="L1032" s="217"/>
      <c r="M1032" s="218"/>
      <c r="N1032" s="219"/>
      <c r="O1032" s="219"/>
      <c r="P1032" s="219"/>
      <c r="Q1032" s="219"/>
      <c r="R1032" s="219"/>
      <c r="S1032" s="219"/>
      <c r="T1032" s="220"/>
      <c r="AT1032" s="221" t="s">
        <v>202</v>
      </c>
      <c r="AU1032" s="221" t="s">
        <v>88</v>
      </c>
      <c r="AV1032" s="15" t="s">
        <v>200</v>
      </c>
      <c r="AW1032" s="15" t="s">
        <v>37</v>
      </c>
      <c r="AX1032" s="15" t="s">
        <v>86</v>
      </c>
      <c r="AY1032" s="221" t="s">
        <v>193</v>
      </c>
    </row>
    <row r="1033" spans="1:65" s="14" customFormat="1" ht="11.25">
      <c r="B1033" s="200"/>
      <c r="C1033" s="201"/>
      <c r="D1033" s="191" t="s">
        <v>202</v>
      </c>
      <c r="E1033" s="201"/>
      <c r="F1033" s="203" t="s">
        <v>1025</v>
      </c>
      <c r="G1033" s="201"/>
      <c r="H1033" s="204">
        <v>4.2000000000000003E-2</v>
      </c>
      <c r="I1033" s="205"/>
      <c r="J1033" s="201"/>
      <c r="K1033" s="201"/>
      <c r="L1033" s="206"/>
      <c r="M1033" s="207"/>
      <c r="N1033" s="208"/>
      <c r="O1033" s="208"/>
      <c r="P1033" s="208"/>
      <c r="Q1033" s="208"/>
      <c r="R1033" s="208"/>
      <c r="S1033" s="208"/>
      <c r="T1033" s="209"/>
      <c r="AT1033" s="210" t="s">
        <v>202</v>
      </c>
      <c r="AU1033" s="210" t="s">
        <v>88</v>
      </c>
      <c r="AV1033" s="14" t="s">
        <v>88</v>
      </c>
      <c r="AW1033" s="14" t="s">
        <v>4</v>
      </c>
      <c r="AX1033" s="14" t="s">
        <v>86</v>
      </c>
      <c r="AY1033" s="210" t="s">
        <v>193</v>
      </c>
    </row>
    <row r="1034" spans="1:65" s="2" customFormat="1" ht="21.75" customHeight="1">
      <c r="A1034" s="36"/>
      <c r="B1034" s="37"/>
      <c r="C1034" s="239" t="s">
        <v>1026</v>
      </c>
      <c r="D1034" s="239" t="s">
        <v>944</v>
      </c>
      <c r="E1034" s="240" t="s">
        <v>1027</v>
      </c>
      <c r="F1034" s="241" t="s">
        <v>1028</v>
      </c>
      <c r="G1034" s="242" t="s">
        <v>104</v>
      </c>
      <c r="H1034" s="243">
        <v>0.88700000000000001</v>
      </c>
      <c r="I1034" s="244"/>
      <c r="J1034" s="245">
        <f>ROUND(I1034*H1034,2)</f>
        <v>0</v>
      </c>
      <c r="K1034" s="241" t="s">
        <v>212</v>
      </c>
      <c r="L1034" s="246"/>
      <c r="M1034" s="247" t="s">
        <v>19</v>
      </c>
      <c r="N1034" s="248" t="s">
        <v>49</v>
      </c>
      <c r="O1034" s="66"/>
      <c r="P1034" s="185">
        <f>O1034*H1034</f>
        <v>0</v>
      </c>
      <c r="Q1034" s="185">
        <v>0.55000000000000004</v>
      </c>
      <c r="R1034" s="185">
        <f>Q1034*H1034</f>
        <v>0.48785000000000006</v>
      </c>
      <c r="S1034" s="185">
        <v>0</v>
      </c>
      <c r="T1034" s="186">
        <f>S1034*H1034</f>
        <v>0</v>
      </c>
      <c r="U1034" s="36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R1034" s="187" t="s">
        <v>417</v>
      </c>
      <c r="AT1034" s="187" t="s">
        <v>944</v>
      </c>
      <c r="AU1034" s="187" t="s">
        <v>88</v>
      </c>
      <c r="AY1034" s="19" t="s">
        <v>193</v>
      </c>
      <c r="BE1034" s="188">
        <f>IF(N1034="základní",J1034,0)</f>
        <v>0</v>
      </c>
      <c r="BF1034" s="188">
        <f>IF(N1034="snížená",J1034,0)</f>
        <v>0</v>
      </c>
      <c r="BG1034" s="188">
        <f>IF(N1034="zákl. přenesená",J1034,0)</f>
        <v>0</v>
      </c>
      <c r="BH1034" s="188">
        <f>IF(N1034="sníž. přenesená",J1034,0)</f>
        <v>0</v>
      </c>
      <c r="BI1034" s="188">
        <f>IF(N1034="nulová",J1034,0)</f>
        <v>0</v>
      </c>
      <c r="BJ1034" s="19" t="s">
        <v>86</v>
      </c>
      <c r="BK1034" s="188">
        <f>ROUND(I1034*H1034,2)</f>
        <v>0</v>
      </c>
      <c r="BL1034" s="19" t="s">
        <v>295</v>
      </c>
      <c r="BM1034" s="187" t="s">
        <v>1029</v>
      </c>
    </row>
    <row r="1035" spans="1:65" s="13" customFormat="1" ht="11.25">
      <c r="B1035" s="189"/>
      <c r="C1035" s="190"/>
      <c r="D1035" s="191" t="s">
        <v>202</v>
      </c>
      <c r="E1035" s="192" t="s">
        <v>19</v>
      </c>
      <c r="F1035" s="193" t="s">
        <v>203</v>
      </c>
      <c r="G1035" s="190"/>
      <c r="H1035" s="192" t="s">
        <v>19</v>
      </c>
      <c r="I1035" s="194"/>
      <c r="J1035" s="190"/>
      <c r="K1035" s="190"/>
      <c r="L1035" s="195"/>
      <c r="M1035" s="196"/>
      <c r="N1035" s="197"/>
      <c r="O1035" s="197"/>
      <c r="P1035" s="197"/>
      <c r="Q1035" s="197"/>
      <c r="R1035" s="197"/>
      <c r="S1035" s="197"/>
      <c r="T1035" s="198"/>
      <c r="AT1035" s="199" t="s">
        <v>202</v>
      </c>
      <c r="AU1035" s="199" t="s">
        <v>88</v>
      </c>
      <c r="AV1035" s="13" t="s">
        <v>86</v>
      </c>
      <c r="AW1035" s="13" t="s">
        <v>37</v>
      </c>
      <c r="AX1035" s="13" t="s">
        <v>78</v>
      </c>
      <c r="AY1035" s="199" t="s">
        <v>193</v>
      </c>
    </row>
    <row r="1036" spans="1:65" s="13" customFormat="1" ht="11.25">
      <c r="B1036" s="189"/>
      <c r="C1036" s="190"/>
      <c r="D1036" s="191" t="s">
        <v>202</v>
      </c>
      <c r="E1036" s="192" t="s">
        <v>19</v>
      </c>
      <c r="F1036" s="193" t="s">
        <v>801</v>
      </c>
      <c r="G1036" s="190"/>
      <c r="H1036" s="192" t="s">
        <v>19</v>
      </c>
      <c r="I1036" s="194"/>
      <c r="J1036" s="190"/>
      <c r="K1036" s="190"/>
      <c r="L1036" s="195"/>
      <c r="M1036" s="196"/>
      <c r="N1036" s="197"/>
      <c r="O1036" s="197"/>
      <c r="P1036" s="197"/>
      <c r="Q1036" s="197"/>
      <c r="R1036" s="197"/>
      <c r="S1036" s="197"/>
      <c r="T1036" s="198"/>
      <c r="AT1036" s="199" t="s">
        <v>202</v>
      </c>
      <c r="AU1036" s="199" t="s">
        <v>88</v>
      </c>
      <c r="AV1036" s="13" t="s">
        <v>86</v>
      </c>
      <c r="AW1036" s="13" t="s">
        <v>37</v>
      </c>
      <c r="AX1036" s="13" t="s">
        <v>78</v>
      </c>
      <c r="AY1036" s="199" t="s">
        <v>193</v>
      </c>
    </row>
    <row r="1037" spans="1:65" s="13" customFormat="1" ht="11.25">
      <c r="B1037" s="189"/>
      <c r="C1037" s="190"/>
      <c r="D1037" s="191" t="s">
        <v>202</v>
      </c>
      <c r="E1037" s="192" t="s">
        <v>19</v>
      </c>
      <c r="F1037" s="193" t="s">
        <v>338</v>
      </c>
      <c r="G1037" s="190"/>
      <c r="H1037" s="192" t="s">
        <v>19</v>
      </c>
      <c r="I1037" s="194"/>
      <c r="J1037" s="190"/>
      <c r="K1037" s="190"/>
      <c r="L1037" s="195"/>
      <c r="M1037" s="196"/>
      <c r="N1037" s="197"/>
      <c r="O1037" s="197"/>
      <c r="P1037" s="197"/>
      <c r="Q1037" s="197"/>
      <c r="R1037" s="197"/>
      <c r="S1037" s="197"/>
      <c r="T1037" s="198"/>
      <c r="AT1037" s="199" t="s">
        <v>202</v>
      </c>
      <c r="AU1037" s="199" t="s">
        <v>88</v>
      </c>
      <c r="AV1037" s="13" t="s">
        <v>86</v>
      </c>
      <c r="AW1037" s="13" t="s">
        <v>37</v>
      </c>
      <c r="AX1037" s="13" t="s">
        <v>78</v>
      </c>
      <c r="AY1037" s="199" t="s">
        <v>193</v>
      </c>
    </row>
    <row r="1038" spans="1:65" s="14" customFormat="1" ht="11.25">
      <c r="B1038" s="200"/>
      <c r="C1038" s="201"/>
      <c r="D1038" s="191" t="s">
        <v>202</v>
      </c>
      <c r="E1038" s="202" t="s">
        <v>19</v>
      </c>
      <c r="F1038" s="203" t="s">
        <v>1030</v>
      </c>
      <c r="G1038" s="201"/>
      <c r="H1038" s="204">
        <v>0.157</v>
      </c>
      <c r="I1038" s="205"/>
      <c r="J1038" s="201"/>
      <c r="K1038" s="201"/>
      <c r="L1038" s="206"/>
      <c r="M1038" s="207"/>
      <c r="N1038" s="208"/>
      <c r="O1038" s="208"/>
      <c r="P1038" s="208"/>
      <c r="Q1038" s="208"/>
      <c r="R1038" s="208"/>
      <c r="S1038" s="208"/>
      <c r="T1038" s="209"/>
      <c r="AT1038" s="210" t="s">
        <v>202</v>
      </c>
      <c r="AU1038" s="210" t="s">
        <v>88</v>
      </c>
      <c r="AV1038" s="14" t="s">
        <v>88</v>
      </c>
      <c r="AW1038" s="14" t="s">
        <v>37</v>
      </c>
      <c r="AX1038" s="14" t="s">
        <v>78</v>
      </c>
      <c r="AY1038" s="210" t="s">
        <v>193</v>
      </c>
    </row>
    <row r="1039" spans="1:65" s="16" customFormat="1" ht="11.25">
      <c r="B1039" s="227"/>
      <c r="C1039" s="228"/>
      <c r="D1039" s="191" t="s">
        <v>202</v>
      </c>
      <c r="E1039" s="229" t="s">
        <v>19</v>
      </c>
      <c r="F1039" s="230" t="s">
        <v>230</v>
      </c>
      <c r="G1039" s="228"/>
      <c r="H1039" s="231">
        <v>0.157</v>
      </c>
      <c r="I1039" s="232"/>
      <c r="J1039" s="228"/>
      <c r="K1039" s="228"/>
      <c r="L1039" s="233"/>
      <c r="M1039" s="234"/>
      <c r="N1039" s="235"/>
      <c r="O1039" s="235"/>
      <c r="P1039" s="235"/>
      <c r="Q1039" s="235"/>
      <c r="R1039" s="235"/>
      <c r="S1039" s="235"/>
      <c r="T1039" s="236"/>
      <c r="AT1039" s="237" t="s">
        <v>202</v>
      </c>
      <c r="AU1039" s="237" t="s">
        <v>88</v>
      </c>
      <c r="AV1039" s="16" t="s">
        <v>194</v>
      </c>
      <c r="AW1039" s="16" t="s">
        <v>37</v>
      </c>
      <c r="AX1039" s="16" t="s">
        <v>78</v>
      </c>
      <c r="AY1039" s="237" t="s">
        <v>193</v>
      </c>
    </row>
    <row r="1040" spans="1:65" s="14" customFormat="1" ht="11.25">
      <c r="B1040" s="200"/>
      <c r="C1040" s="201"/>
      <c r="D1040" s="191" t="s">
        <v>202</v>
      </c>
      <c r="E1040" s="202" t="s">
        <v>19</v>
      </c>
      <c r="F1040" s="203" t="s">
        <v>1031</v>
      </c>
      <c r="G1040" s="201"/>
      <c r="H1040" s="204">
        <v>0.253</v>
      </c>
      <c r="I1040" s="205"/>
      <c r="J1040" s="201"/>
      <c r="K1040" s="201"/>
      <c r="L1040" s="206"/>
      <c r="M1040" s="207"/>
      <c r="N1040" s="208"/>
      <c r="O1040" s="208"/>
      <c r="P1040" s="208"/>
      <c r="Q1040" s="208"/>
      <c r="R1040" s="208"/>
      <c r="S1040" s="208"/>
      <c r="T1040" s="209"/>
      <c r="AT1040" s="210" t="s">
        <v>202</v>
      </c>
      <c r="AU1040" s="210" t="s">
        <v>88</v>
      </c>
      <c r="AV1040" s="14" t="s">
        <v>88</v>
      </c>
      <c r="AW1040" s="14" t="s">
        <v>37</v>
      </c>
      <c r="AX1040" s="14" t="s">
        <v>78</v>
      </c>
      <c r="AY1040" s="210" t="s">
        <v>193</v>
      </c>
    </row>
    <row r="1041" spans="1:65" s="16" customFormat="1" ht="11.25">
      <c r="B1041" s="227"/>
      <c r="C1041" s="228"/>
      <c r="D1041" s="191" t="s">
        <v>202</v>
      </c>
      <c r="E1041" s="229" t="s">
        <v>19</v>
      </c>
      <c r="F1041" s="230" t="s">
        <v>230</v>
      </c>
      <c r="G1041" s="228"/>
      <c r="H1041" s="231">
        <v>0.253</v>
      </c>
      <c r="I1041" s="232"/>
      <c r="J1041" s="228"/>
      <c r="K1041" s="228"/>
      <c r="L1041" s="233"/>
      <c r="M1041" s="234"/>
      <c r="N1041" s="235"/>
      <c r="O1041" s="235"/>
      <c r="P1041" s="235"/>
      <c r="Q1041" s="235"/>
      <c r="R1041" s="235"/>
      <c r="S1041" s="235"/>
      <c r="T1041" s="236"/>
      <c r="AT1041" s="237" t="s">
        <v>202</v>
      </c>
      <c r="AU1041" s="237" t="s">
        <v>88</v>
      </c>
      <c r="AV1041" s="16" t="s">
        <v>194</v>
      </c>
      <c r="AW1041" s="16" t="s">
        <v>37</v>
      </c>
      <c r="AX1041" s="16" t="s">
        <v>78</v>
      </c>
      <c r="AY1041" s="237" t="s">
        <v>193</v>
      </c>
    </row>
    <row r="1042" spans="1:65" s="14" customFormat="1" ht="11.25">
      <c r="B1042" s="200"/>
      <c r="C1042" s="201"/>
      <c r="D1042" s="191" t="s">
        <v>202</v>
      </c>
      <c r="E1042" s="202" t="s">
        <v>19</v>
      </c>
      <c r="F1042" s="203" t="s">
        <v>1032</v>
      </c>
      <c r="G1042" s="201"/>
      <c r="H1042" s="204">
        <v>0.20200000000000001</v>
      </c>
      <c r="I1042" s="205"/>
      <c r="J1042" s="201"/>
      <c r="K1042" s="201"/>
      <c r="L1042" s="206"/>
      <c r="M1042" s="207"/>
      <c r="N1042" s="208"/>
      <c r="O1042" s="208"/>
      <c r="P1042" s="208"/>
      <c r="Q1042" s="208"/>
      <c r="R1042" s="208"/>
      <c r="S1042" s="208"/>
      <c r="T1042" s="209"/>
      <c r="AT1042" s="210" t="s">
        <v>202</v>
      </c>
      <c r="AU1042" s="210" t="s">
        <v>88</v>
      </c>
      <c r="AV1042" s="14" t="s">
        <v>88</v>
      </c>
      <c r="AW1042" s="14" t="s">
        <v>37</v>
      </c>
      <c r="AX1042" s="14" t="s">
        <v>78</v>
      </c>
      <c r="AY1042" s="210" t="s">
        <v>193</v>
      </c>
    </row>
    <row r="1043" spans="1:65" s="14" customFormat="1" ht="11.25">
      <c r="B1043" s="200"/>
      <c r="C1043" s="201"/>
      <c r="D1043" s="191" t="s">
        <v>202</v>
      </c>
      <c r="E1043" s="202" t="s">
        <v>19</v>
      </c>
      <c r="F1043" s="203" t="s">
        <v>1033</v>
      </c>
      <c r="G1043" s="201"/>
      <c r="H1043" s="204">
        <v>0.23300000000000001</v>
      </c>
      <c r="I1043" s="205"/>
      <c r="J1043" s="201"/>
      <c r="K1043" s="201"/>
      <c r="L1043" s="206"/>
      <c r="M1043" s="207"/>
      <c r="N1043" s="208"/>
      <c r="O1043" s="208"/>
      <c r="P1043" s="208"/>
      <c r="Q1043" s="208"/>
      <c r="R1043" s="208"/>
      <c r="S1043" s="208"/>
      <c r="T1043" s="209"/>
      <c r="AT1043" s="210" t="s">
        <v>202</v>
      </c>
      <c r="AU1043" s="210" t="s">
        <v>88</v>
      </c>
      <c r="AV1043" s="14" t="s">
        <v>88</v>
      </c>
      <c r="AW1043" s="14" t="s">
        <v>37</v>
      </c>
      <c r="AX1043" s="14" t="s">
        <v>78</v>
      </c>
      <c r="AY1043" s="210" t="s">
        <v>193</v>
      </c>
    </row>
    <row r="1044" spans="1:65" s="16" customFormat="1" ht="11.25">
      <c r="B1044" s="227"/>
      <c r="C1044" s="228"/>
      <c r="D1044" s="191" t="s">
        <v>202</v>
      </c>
      <c r="E1044" s="229" t="s">
        <v>19</v>
      </c>
      <c r="F1044" s="230" t="s">
        <v>230</v>
      </c>
      <c r="G1044" s="228"/>
      <c r="H1044" s="231">
        <v>0.435</v>
      </c>
      <c r="I1044" s="232"/>
      <c r="J1044" s="228"/>
      <c r="K1044" s="228"/>
      <c r="L1044" s="233"/>
      <c r="M1044" s="234"/>
      <c r="N1044" s="235"/>
      <c r="O1044" s="235"/>
      <c r="P1044" s="235"/>
      <c r="Q1044" s="235"/>
      <c r="R1044" s="235"/>
      <c r="S1044" s="235"/>
      <c r="T1044" s="236"/>
      <c r="AT1044" s="237" t="s">
        <v>202</v>
      </c>
      <c r="AU1044" s="237" t="s">
        <v>88</v>
      </c>
      <c r="AV1044" s="16" t="s">
        <v>194</v>
      </c>
      <c r="AW1044" s="16" t="s">
        <v>37</v>
      </c>
      <c r="AX1044" s="16" t="s">
        <v>78</v>
      </c>
      <c r="AY1044" s="237" t="s">
        <v>193</v>
      </c>
    </row>
    <row r="1045" spans="1:65" s="15" customFormat="1" ht="11.25">
      <c r="B1045" s="211"/>
      <c r="C1045" s="212"/>
      <c r="D1045" s="191" t="s">
        <v>202</v>
      </c>
      <c r="E1045" s="213" t="s">
        <v>129</v>
      </c>
      <c r="F1045" s="214" t="s">
        <v>207</v>
      </c>
      <c r="G1045" s="212"/>
      <c r="H1045" s="215">
        <v>0.84499999999999997</v>
      </c>
      <c r="I1045" s="216"/>
      <c r="J1045" s="212"/>
      <c r="K1045" s="212"/>
      <c r="L1045" s="217"/>
      <c r="M1045" s="218"/>
      <c r="N1045" s="219"/>
      <c r="O1045" s="219"/>
      <c r="P1045" s="219"/>
      <c r="Q1045" s="219"/>
      <c r="R1045" s="219"/>
      <c r="S1045" s="219"/>
      <c r="T1045" s="220"/>
      <c r="AT1045" s="221" t="s">
        <v>202</v>
      </c>
      <c r="AU1045" s="221" t="s">
        <v>88</v>
      </c>
      <c r="AV1045" s="15" t="s">
        <v>200</v>
      </c>
      <c r="AW1045" s="15" t="s">
        <v>37</v>
      </c>
      <c r="AX1045" s="15" t="s">
        <v>86</v>
      </c>
      <c r="AY1045" s="221" t="s">
        <v>193</v>
      </c>
    </row>
    <row r="1046" spans="1:65" s="14" customFormat="1" ht="11.25">
      <c r="B1046" s="200"/>
      <c r="C1046" s="201"/>
      <c r="D1046" s="191" t="s">
        <v>202</v>
      </c>
      <c r="E1046" s="201"/>
      <c r="F1046" s="203" t="s">
        <v>1034</v>
      </c>
      <c r="G1046" s="201"/>
      <c r="H1046" s="204">
        <v>0.88700000000000001</v>
      </c>
      <c r="I1046" s="205"/>
      <c r="J1046" s="201"/>
      <c r="K1046" s="201"/>
      <c r="L1046" s="206"/>
      <c r="M1046" s="207"/>
      <c r="N1046" s="208"/>
      <c r="O1046" s="208"/>
      <c r="P1046" s="208"/>
      <c r="Q1046" s="208"/>
      <c r="R1046" s="208"/>
      <c r="S1046" s="208"/>
      <c r="T1046" s="209"/>
      <c r="AT1046" s="210" t="s">
        <v>202</v>
      </c>
      <c r="AU1046" s="210" t="s">
        <v>88</v>
      </c>
      <c r="AV1046" s="14" t="s">
        <v>88</v>
      </c>
      <c r="AW1046" s="14" t="s">
        <v>4</v>
      </c>
      <c r="AX1046" s="14" t="s">
        <v>86</v>
      </c>
      <c r="AY1046" s="210" t="s">
        <v>193</v>
      </c>
    </row>
    <row r="1047" spans="1:65" s="2" customFormat="1" ht="37.9" customHeight="1">
      <c r="A1047" s="36"/>
      <c r="B1047" s="37"/>
      <c r="C1047" s="176" t="s">
        <v>1035</v>
      </c>
      <c r="D1047" s="176" t="s">
        <v>196</v>
      </c>
      <c r="E1047" s="177" t="s">
        <v>1036</v>
      </c>
      <c r="F1047" s="178" t="s">
        <v>1037</v>
      </c>
      <c r="G1047" s="179" t="s">
        <v>97</v>
      </c>
      <c r="H1047" s="180">
        <v>1344</v>
      </c>
      <c r="I1047" s="181"/>
      <c r="J1047" s="182">
        <f>ROUND(I1047*H1047,2)</f>
        <v>0</v>
      </c>
      <c r="K1047" s="178" t="s">
        <v>212</v>
      </c>
      <c r="L1047" s="41"/>
      <c r="M1047" s="183" t="s">
        <v>19</v>
      </c>
      <c r="N1047" s="184" t="s">
        <v>49</v>
      </c>
      <c r="O1047" s="66"/>
      <c r="P1047" s="185">
        <f>O1047*H1047</f>
        <v>0</v>
      </c>
      <c r="Q1047" s="185">
        <v>0</v>
      </c>
      <c r="R1047" s="185">
        <f>Q1047*H1047</f>
        <v>0</v>
      </c>
      <c r="S1047" s="185">
        <v>0</v>
      </c>
      <c r="T1047" s="186">
        <f>S1047*H1047</f>
        <v>0</v>
      </c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R1047" s="187" t="s">
        <v>295</v>
      </c>
      <c r="AT1047" s="187" t="s">
        <v>196</v>
      </c>
      <c r="AU1047" s="187" t="s">
        <v>88</v>
      </c>
      <c r="AY1047" s="19" t="s">
        <v>193</v>
      </c>
      <c r="BE1047" s="188">
        <f>IF(N1047="základní",J1047,0)</f>
        <v>0</v>
      </c>
      <c r="BF1047" s="188">
        <f>IF(N1047="snížená",J1047,0)</f>
        <v>0</v>
      </c>
      <c r="BG1047" s="188">
        <f>IF(N1047="zákl. přenesená",J1047,0)</f>
        <v>0</v>
      </c>
      <c r="BH1047" s="188">
        <f>IF(N1047="sníž. přenesená",J1047,0)</f>
        <v>0</v>
      </c>
      <c r="BI1047" s="188">
        <f>IF(N1047="nulová",J1047,0)</f>
        <v>0</v>
      </c>
      <c r="BJ1047" s="19" t="s">
        <v>86</v>
      </c>
      <c r="BK1047" s="188">
        <f>ROUND(I1047*H1047,2)</f>
        <v>0</v>
      </c>
      <c r="BL1047" s="19" t="s">
        <v>295</v>
      </c>
      <c r="BM1047" s="187" t="s">
        <v>1038</v>
      </c>
    </row>
    <row r="1048" spans="1:65" s="2" customFormat="1" ht="11.25">
      <c r="A1048" s="36"/>
      <c r="B1048" s="37"/>
      <c r="C1048" s="38"/>
      <c r="D1048" s="222" t="s">
        <v>214</v>
      </c>
      <c r="E1048" s="38"/>
      <c r="F1048" s="223" t="s">
        <v>1039</v>
      </c>
      <c r="G1048" s="38"/>
      <c r="H1048" s="38"/>
      <c r="I1048" s="224"/>
      <c r="J1048" s="38"/>
      <c r="K1048" s="38"/>
      <c r="L1048" s="41"/>
      <c r="M1048" s="225"/>
      <c r="N1048" s="226"/>
      <c r="O1048" s="66"/>
      <c r="P1048" s="66"/>
      <c r="Q1048" s="66"/>
      <c r="R1048" s="66"/>
      <c r="S1048" s="66"/>
      <c r="T1048" s="67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9" t="s">
        <v>214</v>
      </c>
      <c r="AU1048" s="19" t="s">
        <v>88</v>
      </c>
    </row>
    <row r="1049" spans="1:65" s="13" customFormat="1" ht="11.25">
      <c r="B1049" s="189"/>
      <c r="C1049" s="190"/>
      <c r="D1049" s="191" t="s">
        <v>202</v>
      </c>
      <c r="E1049" s="192" t="s">
        <v>19</v>
      </c>
      <c r="F1049" s="193" t="s">
        <v>289</v>
      </c>
      <c r="G1049" s="190"/>
      <c r="H1049" s="192" t="s">
        <v>19</v>
      </c>
      <c r="I1049" s="194"/>
      <c r="J1049" s="190"/>
      <c r="K1049" s="190"/>
      <c r="L1049" s="195"/>
      <c r="M1049" s="196"/>
      <c r="N1049" s="197"/>
      <c r="O1049" s="197"/>
      <c r="P1049" s="197"/>
      <c r="Q1049" s="197"/>
      <c r="R1049" s="197"/>
      <c r="S1049" s="197"/>
      <c r="T1049" s="198"/>
      <c r="AT1049" s="199" t="s">
        <v>202</v>
      </c>
      <c r="AU1049" s="199" t="s">
        <v>88</v>
      </c>
      <c r="AV1049" s="13" t="s">
        <v>86</v>
      </c>
      <c r="AW1049" s="13" t="s">
        <v>37</v>
      </c>
      <c r="AX1049" s="13" t="s">
        <v>78</v>
      </c>
      <c r="AY1049" s="199" t="s">
        <v>193</v>
      </c>
    </row>
    <row r="1050" spans="1:65" s="13" customFormat="1" ht="22.5">
      <c r="B1050" s="189"/>
      <c r="C1050" s="190"/>
      <c r="D1050" s="191" t="s">
        <v>202</v>
      </c>
      <c r="E1050" s="192" t="s">
        <v>19</v>
      </c>
      <c r="F1050" s="193" t="s">
        <v>1040</v>
      </c>
      <c r="G1050" s="190"/>
      <c r="H1050" s="192" t="s">
        <v>19</v>
      </c>
      <c r="I1050" s="194"/>
      <c r="J1050" s="190"/>
      <c r="K1050" s="190"/>
      <c r="L1050" s="195"/>
      <c r="M1050" s="196"/>
      <c r="N1050" s="197"/>
      <c r="O1050" s="197"/>
      <c r="P1050" s="197"/>
      <c r="Q1050" s="197"/>
      <c r="R1050" s="197"/>
      <c r="S1050" s="197"/>
      <c r="T1050" s="198"/>
      <c r="AT1050" s="199" t="s">
        <v>202</v>
      </c>
      <c r="AU1050" s="199" t="s">
        <v>88</v>
      </c>
      <c r="AV1050" s="13" t="s">
        <v>86</v>
      </c>
      <c r="AW1050" s="13" t="s">
        <v>37</v>
      </c>
      <c r="AX1050" s="13" t="s">
        <v>78</v>
      </c>
      <c r="AY1050" s="199" t="s">
        <v>193</v>
      </c>
    </row>
    <row r="1051" spans="1:65" s="13" customFormat="1" ht="11.25">
      <c r="B1051" s="189"/>
      <c r="C1051" s="190"/>
      <c r="D1051" s="191" t="s">
        <v>202</v>
      </c>
      <c r="E1051" s="192" t="s">
        <v>19</v>
      </c>
      <c r="F1051" s="193" t="s">
        <v>338</v>
      </c>
      <c r="G1051" s="190"/>
      <c r="H1051" s="192" t="s">
        <v>19</v>
      </c>
      <c r="I1051" s="194"/>
      <c r="J1051" s="190"/>
      <c r="K1051" s="190"/>
      <c r="L1051" s="195"/>
      <c r="M1051" s="196"/>
      <c r="N1051" s="197"/>
      <c r="O1051" s="197"/>
      <c r="P1051" s="197"/>
      <c r="Q1051" s="197"/>
      <c r="R1051" s="197"/>
      <c r="S1051" s="197"/>
      <c r="T1051" s="198"/>
      <c r="AT1051" s="199" t="s">
        <v>202</v>
      </c>
      <c r="AU1051" s="199" t="s">
        <v>88</v>
      </c>
      <c r="AV1051" s="13" t="s">
        <v>86</v>
      </c>
      <c r="AW1051" s="13" t="s">
        <v>37</v>
      </c>
      <c r="AX1051" s="13" t="s">
        <v>78</v>
      </c>
      <c r="AY1051" s="199" t="s">
        <v>193</v>
      </c>
    </row>
    <row r="1052" spans="1:65" s="13" customFormat="1" ht="11.25">
      <c r="B1052" s="189"/>
      <c r="C1052" s="190"/>
      <c r="D1052" s="191" t="s">
        <v>202</v>
      </c>
      <c r="E1052" s="192" t="s">
        <v>19</v>
      </c>
      <c r="F1052" s="193" t="s">
        <v>205</v>
      </c>
      <c r="G1052" s="190"/>
      <c r="H1052" s="192" t="s">
        <v>19</v>
      </c>
      <c r="I1052" s="194"/>
      <c r="J1052" s="190"/>
      <c r="K1052" s="190"/>
      <c r="L1052" s="195"/>
      <c r="M1052" s="196"/>
      <c r="N1052" s="197"/>
      <c r="O1052" s="197"/>
      <c r="P1052" s="197"/>
      <c r="Q1052" s="197"/>
      <c r="R1052" s="197"/>
      <c r="S1052" s="197"/>
      <c r="T1052" s="198"/>
      <c r="AT1052" s="199" t="s">
        <v>202</v>
      </c>
      <c r="AU1052" s="199" t="s">
        <v>88</v>
      </c>
      <c r="AV1052" s="13" t="s">
        <v>86</v>
      </c>
      <c r="AW1052" s="13" t="s">
        <v>37</v>
      </c>
      <c r="AX1052" s="13" t="s">
        <v>78</v>
      </c>
      <c r="AY1052" s="199" t="s">
        <v>193</v>
      </c>
    </row>
    <row r="1053" spans="1:65" s="13" customFormat="1" ht="11.25">
      <c r="B1053" s="189"/>
      <c r="C1053" s="190"/>
      <c r="D1053" s="191" t="s">
        <v>202</v>
      </c>
      <c r="E1053" s="192" t="s">
        <v>19</v>
      </c>
      <c r="F1053" s="193" t="s">
        <v>786</v>
      </c>
      <c r="G1053" s="190"/>
      <c r="H1053" s="192" t="s">
        <v>19</v>
      </c>
      <c r="I1053" s="194"/>
      <c r="J1053" s="190"/>
      <c r="K1053" s="190"/>
      <c r="L1053" s="195"/>
      <c r="M1053" s="196"/>
      <c r="N1053" s="197"/>
      <c r="O1053" s="197"/>
      <c r="P1053" s="197"/>
      <c r="Q1053" s="197"/>
      <c r="R1053" s="197"/>
      <c r="S1053" s="197"/>
      <c r="T1053" s="198"/>
      <c r="AT1053" s="199" t="s">
        <v>202</v>
      </c>
      <c r="AU1053" s="199" t="s">
        <v>88</v>
      </c>
      <c r="AV1053" s="13" t="s">
        <v>86</v>
      </c>
      <c r="AW1053" s="13" t="s">
        <v>37</v>
      </c>
      <c r="AX1053" s="13" t="s">
        <v>78</v>
      </c>
      <c r="AY1053" s="199" t="s">
        <v>193</v>
      </c>
    </row>
    <row r="1054" spans="1:65" s="14" customFormat="1" ht="11.25">
      <c r="B1054" s="200"/>
      <c r="C1054" s="201"/>
      <c r="D1054" s="191" t="s">
        <v>202</v>
      </c>
      <c r="E1054" s="202" t="s">
        <v>19</v>
      </c>
      <c r="F1054" s="203" t="s">
        <v>1041</v>
      </c>
      <c r="G1054" s="201"/>
      <c r="H1054" s="204">
        <v>915</v>
      </c>
      <c r="I1054" s="205"/>
      <c r="J1054" s="201"/>
      <c r="K1054" s="201"/>
      <c r="L1054" s="206"/>
      <c r="M1054" s="207"/>
      <c r="N1054" s="208"/>
      <c r="O1054" s="208"/>
      <c r="P1054" s="208"/>
      <c r="Q1054" s="208"/>
      <c r="R1054" s="208"/>
      <c r="S1054" s="208"/>
      <c r="T1054" s="209"/>
      <c r="AT1054" s="210" t="s">
        <v>202</v>
      </c>
      <c r="AU1054" s="210" t="s">
        <v>88</v>
      </c>
      <c r="AV1054" s="14" t="s">
        <v>88</v>
      </c>
      <c r="AW1054" s="14" t="s">
        <v>37</v>
      </c>
      <c r="AX1054" s="14" t="s">
        <v>78</v>
      </c>
      <c r="AY1054" s="210" t="s">
        <v>193</v>
      </c>
    </row>
    <row r="1055" spans="1:65" s="14" customFormat="1" ht="11.25">
      <c r="B1055" s="200"/>
      <c r="C1055" s="201"/>
      <c r="D1055" s="191" t="s">
        <v>202</v>
      </c>
      <c r="E1055" s="202" t="s">
        <v>19</v>
      </c>
      <c r="F1055" s="203" t="s">
        <v>787</v>
      </c>
      <c r="G1055" s="201"/>
      <c r="H1055" s="204">
        <v>429</v>
      </c>
      <c r="I1055" s="205"/>
      <c r="J1055" s="201"/>
      <c r="K1055" s="201"/>
      <c r="L1055" s="206"/>
      <c r="M1055" s="207"/>
      <c r="N1055" s="208"/>
      <c r="O1055" s="208"/>
      <c r="P1055" s="208"/>
      <c r="Q1055" s="208"/>
      <c r="R1055" s="208"/>
      <c r="S1055" s="208"/>
      <c r="T1055" s="209"/>
      <c r="AT1055" s="210" t="s">
        <v>202</v>
      </c>
      <c r="AU1055" s="210" t="s">
        <v>88</v>
      </c>
      <c r="AV1055" s="14" t="s">
        <v>88</v>
      </c>
      <c r="AW1055" s="14" t="s">
        <v>37</v>
      </c>
      <c r="AX1055" s="14" t="s">
        <v>78</v>
      </c>
      <c r="AY1055" s="210" t="s">
        <v>193</v>
      </c>
    </row>
    <row r="1056" spans="1:65" s="15" customFormat="1" ht="11.25">
      <c r="B1056" s="211"/>
      <c r="C1056" s="212"/>
      <c r="D1056" s="191" t="s">
        <v>202</v>
      </c>
      <c r="E1056" s="213" t="s">
        <v>19</v>
      </c>
      <c r="F1056" s="214" t="s">
        <v>207</v>
      </c>
      <c r="G1056" s="212"/>
      <c r="H1056" s="215">
        <v>1344</v>
      </c>
      <c r="I1056" s="216"/>
      <c r="J1056" s="212"/>
      <c r="K1056" s="212"/>
      <c r="L1056" s="217"/>
      <c r="M1056" s="218"/>
      <c r="N1056" s="219"/>
      <c r="O1056" s="219"/>
      <c r="P1056" s="219"/>
      <c r="Q1056" s="219"/>
      <c r="R1056" s="219"/>
      <c r="S1056" s="219"/>
      <c r="T1056" s="220"/>
      <c r="AT1056" s="221" t="s">
        <v>202</v>
      </c>
      <c r="AU1056" s="221" t="s">
        <v>88</v>
      </c>
      <c r="AV1056" s="15" t="s">
        <v>200</v>
      </c>
      <c r="AW1056" s="15" t="s">
        <v>37</v>
      </c>
      <c r="AX1056" s="15" t="s">
        <v>86</v>
      </c>
      <c r="AY1056" s="221" t="s">
        <v>193</v>
      </c>
    </row>
    <row r="1057" spans="1:65" s="2" customFormat="1" ht="16.5" customHeight="1">
      <c r="A1057" s="36"/>
      <c r="B1057" s="37"/>
      <c r="C1057" s="239" t="s">
        <v>1042</v>
      </c>
      <c r="D1057" s="239" t="s">
        <v>944</v>
      </c>
      <c r="E1057" s="240" t="s">
        <v>1043</v>
      </c>
      <c r="F1057" s="241" t="s">
        <v>1044</v>
      </c>
      <c r="G1057" s="242" t="s">
        <v>104</v>
      </c>
      <c r="H1057" s="243">
        <v>32.308</v>
      </c>
      <c r="I1057" s="244"/>
      <c r="J1057" s="245">
        <f>ROUND(I1057*H1057,2)</f>
        <v>0</v>
      </c>
      <c r="K1057" s="241" t="s">
        <v>212</v>
      </c>
      <c r="L1057" s="246"/>
      <c r="M1057" s="247" t="s">
        <v>19</v>
      </c>
      <c r="N1057" s="248" t="s">
        <v>49</v>
      </c>
      <c r="O1057" s="66"/>
      <c r="P1057" s="185">
        <f>O1057*H1057</f>
        <v>0</v>
      </c>
      <c r="Q1057" s="185">
        <v>0.55000000000000004</v>
      </c>
      <c r="R1057" s="185">
        <f>Q1057*H1057</f>
        <v>17.769400000000001</v>
      </c>
      <c r="S1057" s="185">
        <v>0</v>
      </c>
      <c r="T1057" s="186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87" t="s">
        <v>417</v>
      </c>
      <c r="AT1057" s="187" t="s">
        <v>944</v>
      </c>
      <c r="AU1057" s="187" t="s">
        <v>88</v>
      </c>
      <c r="AY1057" s="19" t="s">
        <v>193</v>
      </c>
      <c r="BE1057" s="188">
        <f>IF(N1057="základní",J1057,0)</f>
        <v>0</v>
      </c>
      <c r="BF1057" s="188">
        <f>IF(N1057="snížená",J1057,0)</f>
        <v>0</v>
      </c>
      <c r="BG1057" s="188">
        <f>IF(N1057="zákl. přenesená",J1057,0)</f>
        <v>0</v>
      </c>
      <c r="BH1057" s="188">
        <f>IF(N1057="sníž. přenesená",J1057,0)</f>
        <v>0</v>
      </c>
      <c r="BI1057" s="188">
        <f>IF(N1057="nulová",J1057,0)</f>
        <v>0</v>
      </c>
      <c r="BJ1057" s="19" t="s">
        <v>86</v>
      </c>
      <c r="BK1057" s="188">
        <f>ROUND(I1057*H1057,2)</f>
        <v>0</v>
      </c>
      <c r="BL1057" s="19" t="s">
        <v>295</v>
      </c>
      <c r="BM1057" s="187" t="s">
        <v>1045</v>
      </c>
    </row>
    <row r="1058" spans="1:65" s="13" customFormat="1" ht="11.25">
      <c r="B1058" s="189"/>
      <c r="C1058" s="190"/>
      <c r="D1058" s="191" t="s">
        <v>202</v>
      </c>
      <c r="E1058" s="192" t="s">
        <v>19</v>
      </c>
      <c r="F1058" s="193" t="s">
        <v>289</v>
      </c>
      <c r="G1058" s="190"/>
      <c r="H1058" s="192" t="s">
        <v>19</v>
      </c>
      <c r="I1058" s="194"/>
      <c r="J1058" s="190"/>
      <c r="K1058" s="190"/>
      <c r="L1058" s="195"/>
      <c r="M1058" s="196"/>
      <c r="N1058" s="197"/>
      <c r="O1058" s="197"/>
      <c r="P1058" s="197"/>
      <c r="Q1058" s="197"/>
      <c r="R1058" s="197"/>
      <c r="S1058" s="197"/>
      <c r="T1058" s="198"/>
      <c r="AT1058" s="199" t="s">
        <v>202</v>
      </c>
      <c r="AU1058" s="199" t="s">
        <v>88</v>
      </c>
      <c r="AV1058" s="13" t="s">
        <v>86</v>
      </c>
      <c r="AW1058" s="13" t="s">
        <v>37</v>
      </c>
      <c r="AX1058" s="13" t="s">
        <v>78</v>
      </c>
      <c r="AY1058" s="199" t="s">
        <v>193</v>
      </c>
    </row>
    <row r="1059" spans="1:65" s="13" customFormat="1" ht="22.5">
      <c r="B1059" s="189"/>
      <c r="C1059" s="190"/>
      <c r="D1059" s="191" t="s">
        <v>202</v>
      </c>
      <c r="E1059" s="192" t="s">
        <v>19</v>
      </c>
      <c r="F1059" s="193" t="s">
        <v>1040</v>
      </c>
      <c r="G1059" s="190"/>
      <c r="H1059" s="192" t="s">
        <v>19</v>
      </c>
      <c r="I1059" s="194"/>
      <c r="J1059" s="190"/>
      <c r="K1059" s="190"/>
      <c r="L1059" s="195"/>
      <c r="M1059" s="196"/>
      <c r="N1059" s="197"/>
      <c r="O1059" s="197"/>
      <c r="P1059" s="197"/>
      <c r="Q1059" s="197"/>
      <c r="R1059" s="197"/>
      <c r="S1059" s="197"/>
      <c r="T1059" s="198"/>
      <c r="AT1059" s="199" t="s">
        <v>202</v>
      </c>
      <c r="AU1059" s="199" t="s">
        <v>88</v>
      </c>
      <c r="AV1059" s="13" t="s">
        <v>86</v>
      </c>
      <c r="AW1059" s="13" t="s">
        <v>37</v>
      </c>
      <c r="AX1059" s="13" t="s">
        <v>78</v>
      </c>
      <c r="AY1059" s="199" t="s">
        <v>193</v>
      </c>
    </row>
    <row r="1060" spans="1:65" s="13" customFormat="1" ht="11.25">
      <c r="B1060" s="189"/>
      <c r="C1060" s="190"/>
      <c r="D1060" s="191" t="s">
        <v>202</v>
      </c>
      <c r="E1060" s="192" t="s">
        <v>19</v>
      </c>
      <c r="F1060" s="193" t="s">
        <v>338</v>
      </c>
      <c r="G1060" s="190"/>
      <c r="H1060" s="192" t="s">
        <v>19</v>
      </c>
      <c r="I1060" s="194"/>
      <c r="J1060" s="190"/>
      <c r="K1060" s="190"/>
      <c r="L1060" s="195"/>
      <c r="M1060" s="196"/>
      <c r="N1060" s="197"/>
      <c r="O1060" s="197"/>
      <c r="P1060" s="197"/>
      <c r="Q1060" s="197"/>
      <c r="R1060" s="197"/>
      <c r="S1060" s="197"/>
      <c r="T1060" s="198"/>
      <c r="AT1060" s="199" t="s">
        <v>202</v>
      </c>
      <c r="AU1060" s="199" t="s">
        <v>88</v>
      </c>
      <c r="AV1060" s="13" t="s">
        <v>86</v>
      </c>
      <c r="AW1060" s="13" t="s">
        <v>37</v>
      </c>
      <c r="AX1060" s="13" t="s">
        <v>78</v>
      </c>
      <c r="AY1060" s="199" t="s">
        <v>193</v>
      </c>
    </row>
    <row r="1061" spans="1:65" s="13" customFormat="1" ht="11.25">
      <c r="B1061" s="189"/>
      <c r="C1061" s="190"/>
      <c r="D1061" s="191" t="s">
        <v>202</v>
      </c>
      <c r="E1061" s="192" t="s">
        <v>19</v>
      </c>
      <c r="F1061" s="193" t="s">
        <v>786</v>
      </c>
      <c r="G1061" s="190"/>
      <c r="H1061" s="192" t="s">
        <v>19</v>
      </c>
      <c r="I1061" s="194"/>
      <c r="J1061" s="190"/>
      <c r="K1061" s="190"/>
      <c r="L1061" s="195"/>
      <c r="M1061" s="196"/>
      <c r="N1061" s="197"/>
      <c r="O1061" s="197"/>
      <c r="P1061" s="197"/>
      <c r="Q1061" s="197"/>
      <c r="R1061" s="197"/>
      <c r="S1061" s="197"/>
      <c r="T1061" s="198"/>
      <c r="AT1061" s="199" t="s">
        <v>202</v>
      </c>
      <c r="AU1061" s="199" t="s">
        <v>88</v>
      </c>
      <c r="AV1061" s="13" t="s">
        <v>86</v>
      </c>
      <c r="AW1061" s="13" t="s">
        <v>37</v>
      </c>
      <c r="AX1061" s="13" t="s">
        <v>78</v>
      </c>
      <c r="AY1061" s="199" t="s">
        <v>193</v>
      </c>
    </row>
    <row r="1062" spans="1:65" s="14" customFormat="1" ht="11.25">
      <c r="B1062" s="200"/>
      <c r="C1062" s="201"/>
      <c r="D1062" s="191" t="s">
        <v>202</v>
      </c>
      <c r="E1062" s="202" t="s">
        <v>19</v>
      </c>
      <c r="F1062" s="203" t="s">
        <v>1046</v>
      </c>
      <c r="G1062" s="201"/>
      <c r="H1062" s="204">
        <v>27.45</v>
      </c>
      <c r="I1062" s="205"/>
      <c r="J1062" s="201"/>
      <c r="K1062" s="201"/>
      <c r="L1062" s="206"/>
      <c r="M1062" s="207"/>
      <c r="N1062" s="208"/>
      <c r="O1062" s="208"/>
      <c r="P1062" s="208"/>
      <c r="Q1062" s="208"/>
      <c r="R1062" s="208"/>
      <c r="S1062" s="208"/>
      <c r="T1062" s="209"/>
      <c r="AT1062" s="210" t="s">
        <v>202</v>
      </c>
      <c r="AU1062" s="210" t="s">
        <v>88</v>
      </c>
      <c r="AV1062" s="14" t="s">
        <v>88</v>
      </c>
      <c r="AW1062" s="14" t="s">
        <v>37</v>
      </c>
      <c r="AX1062" s="14" t="s">
        <v>78</v>
      </c>
      <c r="AY1062" s="210" t="s">
        <v>193</v>
      </c>
    </row>
    <row r="1063" spans="1:65" s="13" customFormat="1" ht="11.25">
      <c r="B1063" s="189"/>
      <c r="C1063" s="190"/>
      <c r="D1063" s="191" t="s">
        <v>202</v>
      </c>
      <c r="E1063" s="192" t="s">
        <v>19</v>
      </c>
      <c r="F1063" s="193" t="s">
        <v>1047</v>
      </c>
      <c r="G1063" s="190"/>
      <c r="H1063" s="192" t="s">
        <v>19</v>
      </c>
      <c r="I1063" s="194"/>
      <c r="J1063" s="190"/>
      <c r="K1063" s="190"/>
      <c r="L1063" s="195"/>
      <c r="M1063" s="196"/>
      <c r="N1063" s="197"/>
      <c r="O1063" s="197"/>
      <c r="P1063" s="197"/>
      <c r="Q1063" s="197"/>
      <c r="R1063" s="197"/>
      <c r="S1063" s="197"/>
      <c r="T1063" s="198"/>
      <c r="AT1063" s="199" t="s">
        <v>202</v>
      </c>
      <c r="AU1063" s="199" t="s">
        <v>88</v>
      </c>
      <c r="AV1063" s="13" t="s">
        <v>86</v>
      </c>
      <c r="AW1063" s="13" t="s">
        <v>37</v>
      </c>
      <c r="AX1063" s="13" t="s">
        <v>78</v>
      </c>
      <c r="AY1063" s="199" t="s">
        <v>193</v>
      </c>
    </row>
    <row r="1064" spans="1:65" s="14" customFormat="1" ht="11.25">
      <c r="B1064" s="200"/>
      <c r="C1064" s="201"/>
      <c r="D1064" s="191" t="s">
        <v>202</v>
      </c>
      <c r="E1064" s="202" t="s">
        <v>19</v>
      </c>
      <c r="F1064" s="203" t="s">
        <v>1048</v>
      </c>
      <c r="G1064" s="201"/>
      <c r="H1064" s="204">
        <v>0.64400000000000002</v>
      </c>
      <c r="I1064" s="205"/>
      <c r="J1064" s="201"/>
      <c r="K1064" s="201"/>
      <c r="L1064" s="206"/>
      <c r="M1064" s="207"/>
      <c r="N1064" s="208"/>
      <c r="O1064" s="208"/>
      <c r="P1064" s="208"/>
      <c r="Q1064" s="208"/>
      <c r="R1064" s="208"/>
      <c r="S1064" s="208"/>
      <c r="T1064" s="209"/>
      <c r="AT1064" s="210" t="s">
        <v>202</v>
      </c>
      <c r="AU1064" s="210" t="s">
        <v>88</v>
      </c>
      <c r="AV1064" s="14" t="s">
        <v>88</v>
      </c>
      <c r="AW1064" s="14" t="s">
        <v>37</v>
      </c>
      <c r="AX1064" s="14" t="s">
        <v>78</v>
      </c>
      <c r="AY1064" s="210" t="s">
        <v>193</v>
      </c>
    </row>
    <row r="1065" spans="1:65" s="15" customFormat="1" ht="11.25">
      <c r="B1065" s="211"/>
      <c r="C1065" s="212"/>
      <c r="D1065" s="191" t="s">
        <v>202</v>
      </c>
      <c r="E1065" s="213" t="s">
        <v>132</v>
      </c>
      <c r="F1065" s="214" t="s">
        <v>207</v>
      </c>
      <c r="G1065" s="212"/>
      <c r="H1065" s="215">
        <v>28.094000000000001</v>
      </c>
      <c r="I1065" s="216"/>
      <c r="J1065" s="212"/>
      <c r="K1065" s="212"/>
      <c r="L1065" s="217"/>
      <c r="M1065" s="218"/>
      <c r="N1065" s="219"/>
      <c r="O1065" s="219"/>
      <c r="P1065" s="219"/>
      <c r="Q1065" s="219"/>
      <c r="R1065" s="219"/>
      <c r="S1065" s="219"/>
      <c r="T1065" s="220"/>
      <c r="AT1065" s="221" t="s">
        <v>202</v>
      </c>
      <c r="AU1065" s="221" t="s">
        <v>88</v>
      </c>
      <c r="AV1065" s="15" t="s">
        <v>200</v>
      </c>
      <c r="AW1065" s="15" t="s">
        <v>37</v>
      </c>
      <c r="AX1065" s="15" t="s">
        <v>86</v>
      </c>
      <c r="AY1065" s="221" t="s">
        <v>193</v>
      </c>
    </row>
    <row r="1066" spans="1:65" s="14" customFormat="1" ht="11.25">
      <c r="B1066" s="200"/>
      <c r="C1066" s="201"/>
      <c r="D1066" s="191" t="s">
        <v>202</v>
      </c>
      <c r="E1066" s="201"/>
      <c r="F1066" s="203" t="s">
        <v>1049</v>
      </c>
      <c r="G1066" s="201"/>
      <c r="H1066" s="204">
        <v>32.308</v>
      </c>
      <c r="I1066" s="205"/>
      <c r="J1066" s="201"/>
      <c r="K1066" s="201"/>
      <c r="L1066" s="206"/>
      <c r="M1066" s="207"/>
      <c r="N1066" s="208"/>
      <c r="O1066" s="208"/>
      <c r="P1066" s="208"/>
      <c r="Q1066" s="208"/>
      <c r="R1066" s="208"/>
      <c r="S1066" s="208"/>
      <c r="T1066" s="209"/>
      <c r="AT1066" s="210" t="s">
        <v>202</v>
      </c>
      <c r="AU1066" s="210" t="s">
        <v>88</v>
      </c>
      <c r="AV1066" s="14" t="s">
        <v>88</v>
      </c>
      <c r="AW1066" s="14" t="s">
        <v>4</v>
      </c>
      <c r="AX1066" s="14" t="s">
        <v>86</v>
      </c>
      <c r="AY1066" s="210" t="s">
        <v>193</v>
      </c>
    </row>
    <row r="1067" spans="1:65" s="2" customFormat="1" ht="49.15" customHeight="1">
      <c r="A1067" s="36"/>
      <c r="B1067" s="37"/>
      <c r="C1067" s="176" t="s">
        <v>1050</v>
      </c>
      <c r="D1067" s="176" t="s">
        <v>196</v>
      </c>
      <c r="E1067" s="177" t="s">
        <v>1051</v>
      </c>
      <c r="F1067" s="178" t="s">
        <v>1052</v>
      </c>
      <c r="G1067" s="179" t="s">
        <v>97</v>
      </c>
      <c r="H1067" s="180">
        <v>915</v>
      </c>
      <c r="I1067" s="181"/>
      <c r="J1067" s="182">
        <f>ROUND(I1067*H1067,2)</f>
        <v>0</v>
      </c>
      <c r="K1067" s="178" t="s">
        <v>212</v>
      </c>
      <c r="L1067" s="41"/>
      <c r="M1067" s="183" t="s">
        <v>19</v>
      </c>
      <c r="N1067" s="184" t="s">
        <v>49</v>
      </c>
      <c r="O1067" s="66"/>
      <c r="P1067" s="185">
        <f>O1067*H1067</f>
        <v>0</v>
      </c>
      <c r="Q1067" s="185">
        <v>0</v>
      </c>
      <c r="R1067" s="185">
        <f>Q1067*H1067</f>
        <v>0</v>
      </c>
      <c r="S1067" s="185">
        <v>1.4999999999999999E-2</v>
      </c>
      <c r="T1067" s="186">
        <f>S1067*H1067</f>
        <v>13.725</v>
      </c>
      <c r="U1067" s="36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R1067" s="187" t="s">
        <v>295</v>
      </c>
      <c r="AT1067" s="187" t="s">
        <v>196</v>
      </c>
      <c r="AU1067" s="187" t="s">
        <v>88</v>
      </c>
      <c r="AY1067" s="19" t="s">
        <v>193</v>
      </c>
      <c r="BE1067" s="188">
        <f>IF(N1067="základní",J1067,0)</f>
        <v>0</v>
      </c>
      <c r="BF1067" s="188">
        <f>IF(N1067="snížená",J1067,0)</f>
        <v>0</v>
      </c>
      <c r="BG1067" s="188">
        <f>IF(N1067="zákl. přenesená",J1067,0)</f>
        <v>0</v>
      </c>
      <c r="BH1067" s="188">
        <f>IF(N1067="sníž. přenesená",J1067,0)</f>
        <v>0</v>
      </c>
      <c r="BI1067" s="188">
        <f>IF(N1067="nulová",J1067,0)</f>
        <v>0</v>
      </c>
      <c r="BJ1067" s="19" t="s">
        <v>86</v>
      </c>
      <c r="BK1067" s="188">
        <f>ROUND(I1067*H1067,2)</f>
        <v>0</v>
      </c>
      <c r="BL1067" s="19" t="s">
        <v>295</v>
      </c>
      <c r="BM1067" s="187" t="s">
        <v>1053</v>
      </c>
    </row>
    <row r="1068" spans="1:65" s="2" customFormat="1" ht="11.25">
      <c r="A1068" s="36"/>
      <c r="B1068" s="37"/>
      <c r="C1068" s="38"/>
      <c r="D1068" s="222" t="s">
        <v>214</v>
      </c>
      <c r="E1068" s="38"/>
      <c r="F1068" s="223" t="s">
        <v>1054</v>
      </c>
      <c r="G1068" s="38"/>
      <c r="H1068" s="38"/>
      <c r="I1068" s="224"/>
      <c r="J1068" s="38"/>
      <c r="K1068" s="38"/>
      <c r="L1068" s="41"/>
      <c r="M1068" s="225"/>
      <c r="N1068" s="226"/>
      <c r="O1068" s="66"/>
      <c r="P1068" s="66"/>
      <c r="Q1068" s="66"/>
      <c r="R1068" s="66"/>
      <c r="S1068" s="66"/>
      <c r="T1068" s="67"/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T1068" s="19" t="s">
        <v>214</v>
      </c>
      <c r="AU1068" s="19" t="s">
        <v>88</v>
      </c>
    </row>
    <row r="1069" spans="1:65" s="13" customFormat="1" ht="11.25">
      <c r="B1069" s="189"/>
      <c r="C1069" s="190"/>
      <c r="D1069" s="191" t="s">
        <v>202</v>
      </c>
      <c r="E1069" s="192" t="s">
        <v>19</v>
      </c>
      <c r="F1069" s="193" t="s">
        <v>289</v>
      </c>
      <c r="G1069" s="190"/>
      <c r="H1069" s="192" t="s">
        <v>19</v>
      </c>
      <c r="I1069" s="194"/>
      <c r="J1069" s="190"/>
      <c r="K1069" s="190"/>
      <c r="L1069" s="195"/>
      <c r="M1069" s="196"/>
      <c r="N1069" s="197"/>
      <c r="O1069" s="197"/>
      <c r="P1069" s="197"/>
      <c r="Q1069" s="197"/>
      <c r="R1069" s="197"/>
      <c r="S1069" s="197"/>
      <c r="T1069" s="198"/>
      <c r="AT1069" s="199" t="s">
        <v>202</v>
      </c>
      <c r="AU1069" s="199" t="s">
        <v>88</v>
      </c>
      <c r="AV1069" s="13" t="s">
        <v>86</v>
      </c>
      <c r="AW1069" s="13" t="s">
        <v>37</v>
      </c>
      <c r="AX1069" s="13" t="s">
        <v>78</v>
      </c>
      <c r="AY1069" s="199" t="s">
        <v>193</v>
      </c>
    </row>
    <row r="1070" spans="1:65" s="13" customFormat="1" ht="11.25">
      <c r="B1070" s="189"/>
      <c r="C1070" s="190"/>
      <c r="D1070" s="191" t="s">
        <v>202</v>
      </c>
      <c r="E1070" s="192" t="s">
        <v>19</v>
      </c>
      <c r="F1070" s="193" t="s">
        <v>337</v>
      </c>
      <c r="G1070" s="190"/>
      <c r="H1070" s="192" t="s">
        <v>19</v>
      </c>
      <c r="I1070" s="194"/>
      <c r="J1070" s="190"/>
      <c r="K1070" s="190"/>
      <c r="L1070" s="195"/>
      <c r="M1070" s="196"/>
      <c r="N1070" s="197"/>
      <c r="O1070" s="197"/>
      <c r="P1070" s="197"/>
      <c r="Q1070" s="197"/>
      <c r="R1070" s="197"/>
      <c r="S1070" s="197"/>
      <c r="T1070" s="198"/>
      <c r="AT1070" s="199" t="s">
        <v>202</v>
      </c>
      <c r="AU1070" s="199" t="s">
        <v>88</v>
      </c>
      <c r="AV1070" s="13" t="s">
        <v>86</v>
      </c>
      <c r="AW1070" s="13" t="s">
        <v>37</v>
      </c>
      <c r="AX1070" s="13" t="s">
        <v>78</v>
      </c>
      <c r="AY1070" s="199" t="s">
        <v>193</v>
      </c>
    </row>
    <row r="1071" spans="1:65" s="13" customFormat="1" ht="11.25">
      <c r="B1071" s="189"/>
      <c r="C1071" s="190"/>
      <c r="D1071" s="191" t="s">
        <v>202</v>
      </c>
      <c r="E1071" s="192" t="s">
        <v>19</v>
      </c>
      <c r="F1071" s="193" t="s">
        <v>338</v>
      </c>
      <c r="G1071" s="190"/>
      <c r="H1071" s="192" t="s">
        <v>19</v>
      </c>
      <c r="I1071" s="194"/>
      <c r="J1071" s="190"/>
      <c r="K1071" s="190"/>
      <c r="L1071" s="195"/>
      <c r="M1071" s="196"/>
      <c r="N1071" s="197"/>
      <c r="O1071" s="197"/>
      <c r="P1071" s="197"/>
      <c r="Q1071" s="197"/>
      <c r="R1071" s="197"/>
      <c r="S1071" s="197"/>
      <c r="T1071" s="198"/>
      <c r="AT1071" s="199" t="s">
        <v>202</v>
      </c>
      <c r="AU1071" s="199" t="s">
        <v>88</v>
      </c>
      <c r="AV1071" s="13" t="s">
        <v>86</v>
      </c>
      <c r="AW1071" s="13" t="s">
        <v>37</v>
      </c>
      <c r="AX1071" s="13" t="s">
        <v>78</v>
      </c>
      <c r="AY1071" s="199" t="s">
        <v>193</v>
      </c>
    </row>
    <row r="1072" spans="1:65" s="13" customFormat="1" ht="11.25">
      <c r="B1072" s="189"/>
      <c r="C1072" s="190"/>
      <c r="D1072" s="191" t="s">
        <v>202</v>
      </c>
      <c r="E1072" s="192" t="s">
        <v>19</v>
      </c>
      <c r="F1072" s="193" t="s">
        <v>786</v>
      </c>
      <c r="G1072" s="190"/>
      <c r="H1072" s="192" t="s">
        <v>19</v>
      </c>
      <c r="I1072" s="194"/>
      <c r="J1072" s="190"/>
      <c r="K1072" s="190"/>
      <c r="L1072" s="195"/>
      <c r="M1072" s="196"/>
      <c r="N1072" s="197"/>
      <c r="O1072" s="197"/>
      <c r="P1072" s="197"/>
      <c r="Q1072" s="197"/>
      <c r="R1072" s="197"/>
      <c r="S1072" s="197"/>
      <c r="T1072" s="198"/>
      <c r="AT1072" s="199" t="s">
        <v>202</v>
      </c>
      <c r="AU1072" s="199" t="s">
        <v>88</v>
      </c>
      <c r="AV1072" s="13" t="s">
        <v>86</v>
      </c>
      <c r="AW1072" s="13" t="s">
        <v>37</v>
      </c>
      <c r="AX1072" s="13" t="s">
        <v>78</v>
      </c>
      <c r="AY1072" s="199" t="s">
        <v>193</v>
      </c>
    </row>
    <row r="1073" spans="1:65" s="14" customFormat="1" ht="11.25">
      <c r="B1073" s="200"/>
      <c r="C1073" s="201"/>
      <c r="D1073" s="191" t="s">
        <v>202</v>
      </c>
      <c r="E1073" s="202" t="s">
        <v>19</v>
      </c>
      <c r="F1073" s="203" t="s">
        <v>1055</v>
      </c>
      <c r="G1073" s="201"/>
      <c r="H1073" s="204">
        <v>915</v>
      </c>
      <c r="I1073" s="205"/>
      <c r="J1073" s="201"/>
      <c r="K1073" s="201"/>
      <c r="L1073" s="206"/>
      <c r="M1073" s="207"/>
      <c r="N1073" s="208"/>
      <c r="O1073" s="208"/>
      <c r="P1073" s="208"/>
      <c r="Q1073" s="208"/>
      <c r="R1073" s="208"/>
      <c r="S1073" s="208"/>
      <c r="T1073" s="209"/>
      <c r="AT1073" s="210" t="s">
        <v>202</v>
      </c>
      <c r="AU1073" s="210" t="s">
        <v>88</v>
      </c>
      <c r="AV1073" s="14" t="s">
        <v>88</v>
      </c>
      <c r="AW1073" s="14" t="s">
        <v>37</v>
      </c>
      <c r="AX1073" s="14" t="s">
        <v>78</v>
      </c>
      <c r="AY1073" s="210" t="s">
        <v>193</v>
      </c>
    </row>
    <row r="1074" spans="1:65" s="15" customFormat="1" ht="11.25">
      <c r="B1074" s="211"/>
      <c r="C1074" s="212"/>
      <c r="D1074" s="191" t="s">
        <v>202</v>
      </c>
      <c r="E1074" s="213" t="s">
        <v>19</v>
      </c>
      <c r="F1074" s="214" t="s">
        <v>207</v>
      </c>
      <c r="G1074" s="212"/>
      <c r="H1074" s="215">
        <v>915</v>
      </c>
      <c r="I1074" s="216"/>
      <c r="J1074" s="212"/>
      <c r="K1074" s="212"/>
      <c r="L1074" s="217"/>
      <c r="M1074" s="218"/>
      <c r="N1074" s="219"/>
      <c r="O1074" s="219"/>
      <c r="P1074" s="219"/>
      <c r="Q1074" s="219"/>
      <c r="R1074" s="219"/>
      <c r="S1074" s="219"/>
      <c r="T1074" s="220"/>
      <c r="AT1074" s="221" t="s">
        <v>202</v>
      </c>
      <c r="AU1074" s="221" t="s">
        <v>88</v>
      </c>
      <c r="AV1074" s="15" t="s">
        <v>200</v>
      </c>
      <c r="AW1074" s="15" t="s">
        <v>37</v>
      </c>
      <c r="AX1074" s="15" t="s">
        <v>86</v>
      </c>
      <c r="AY1074" s="221" t="s">
        <v>193</v>
      </c>
    </row>
    <row r="1075" spans="1:65" s="2" customFormat="1" ht="33" customHeight="1">
      <c r="A1075" s="36"/>
      <c r="B1075" s="37"/>
      <c r="C1075" s="176" t="s">
        <v>1056</v>
      </c>
      <c r="D1075" s="176" t="s">
        <v>196</v>
      </c>
      <c r="E1075" s="177" t="s">
        <v>1057</v>
      </c>
      <c r="F1075" s="178" t="s">
        <v>1058</v>
      </c>
      <c r="G1075" s="179" t="s">
        <v>425</v>
      </c>
      <c r="H1075" s="180">
        <v>22</v>
      </c>
      <c r="I1075" s="181"/>
      <c r="J1075" s="182">
        <f>ROUND(I1075*H1075,2)</f>
        <v>0</v>
      </c>
      <c r="K1075" s="178" t="s">
        <v>212</v>
      </c>
      <c r="L1075" s="41"/>
      <c r="M1075" s="183" t="s">
        <v>19</v>
      </c>
      <c r="N1075" s="184" t="s">
        <v>49</v>
      </c>
      <c r="O1075" s="66"/>
      <c r="P1075" s="185">
        <f>O1075*H1075</f>
        <v>0</v>
      </c>
      <c r="Q1075" s="185">
        <v>0</v>
      </c>
      <c r="R1075" s="185">
        <f>Q1075*H1075</f>
        <v>0</v>
      </c>
      <c r="S1075" s="185">
        <v>1.1730000000000001E-2</v>
      </c>
      <c r="T1075" s="186">
        <f>S1075*H1075</f>
        <v>0.25806000000000001</v>
      </c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R1075" s="187" t="s">
        <v>295</v>
      </c>
      <c r="AT1075" s="187" t="s">
        <v>196</v>
      </c>
      <c r="AU1075" s="187" t="s">
        <v>88</v>
      </c>
      <c r="AY1075" s="19" t="s">
        <v>193</v>
      </c>
      <c r="BE1075" s="188">
        <f>IF(N1075="základní",J1075,0)</f>
        <v>0</v>
      </c>
      <c r="BF1075" s="188">
        <f>IF(N1075="snížená",J1075,0)</f>
        <v>0</v>
      </c>
      <c r="BG1075" s="188">
        <f>IF(N1075="zákl. přenesená",J1075,0)</f>
        <v>0</v>
      </c>
      <c r="BH1075" s="188">
        <f>IF(N1075="sníž. přenesená",J1075,0)</f>
        <v>0</v>
      </c>
      <c r="BI1075" s="188">
        <f>IF(N1075="nulová",J1075,0)</f>
        <v>0</v>
      </c>
      <c r="BJ1075" s="19" t="s">
        <v>86</v>
      </c>
      <c r="BK1075" s="188">
        <f>ROUND(I1075*H1075,2)</f>
        <v>0</v>
      </c>
      <c r="BL1075" s="19" t="s">
        <v>295</v>
      </c>
      <c r="BM1075" s="187" t="s">
        <v>1059</v>
      </c>
    </row>
    <row r="1076" spans="1:65" s="2" customFormat="1" ht="11.25">
      <c r="A1076" s="36"/>
      <c r="B1076" s="37"/>
      <c r="C1076" s="38"/>
      <c r="D1076" s="222" t="s">
        <v>214</v>
      </c>
      <c r="E1076" s="38"/>
      <c r="F1076" s="223" t="s">
        <v>1060</v>
      </c>
      <c r="G1076" s="38"/>
      <c r="H1076" s="38"/>
      <c r="I1076" s="224"/>
      <c r="J1076" s="38"/>
      <c r="K1076" s="38"/>
      <c r="L1076" s="41"/>
      <c r="M1076" s="225"/>
      <c r="N1076" s="226"/>
      <c r="O1076" s="66"/>
      <c r="P1076" s="66"/>
      <c r="Q1076" s="66"/>
      <c r="R1076" s="66"/>
      <c r="S1076" s="66"/>
      <c r="T1076" s="67"/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T1076" s="19" t="s">
        <v>214</v>
      </c>
      <c r="AU1076" s="19" t="s">
        <v>88</v>
      </c>
    </row>
    <row r="1077" spans="1:65" s="2" customFormat="1" ht="24.2" customHeight="1">
      <c r="A1077" s="36"/>
      <c r="B1077" s="37"/>
      <c r="C1077" s="176" t="s">
        <v>1061</v>
      </c>
      <c r="D1077" s="176" t="s">
        <v>196</v>
      </c>
      <c r="E1077" s="177" t="s">
        <v>1062</v>
      </c>
      <c r="F1077" s="178" t="s">
        <v>1063</v>
      </c>
      <c r="G1077" s="179" t="s">
        <v>425</v>
      </c>
      <c r="H1077" s="180">
        <v>1830</v>
      </c>
      <c r="I1077" s="181"/>
      <c r="J1077" s="182">
        <f>ROUND(I1077*H1077,2)</f>
        <v>0</v>
      </c>
      <c r="K1077" s="178" t="s">
        <v>212</v>
      </c>
      <c r="L1077" s="41"/>
      <c r="M1077" s="183" t="s">
        <v>19</v>
      </c>
      <c r="N1077" s="184" t="s">
        <v>49</v>
      </c>
      <c r="O1077" s="66"/>
      <c r="P1077" s="185">
        <f>O1077*H1077</f>
        <v>0</v>
      </c>
      <c r="Q1077" s="185">
        <v>2.0000000000000002E-5</v>
      </c>
      <c r="R1077" s="185">
        <f>Q1077*H1077</f>
        <v>3.6600000000000001E-2</v>
      </c>
      <c r="S1077" s="185">
        <v>0</v>
      </c>
      <c r="T1077" s="186">
        <f>S1077*H1077</f>
        <v>0</v>
      </c>
      <c r="U1077" s="36"/>
      <c r="V1077" s="36"/>
      <c r="W1077" s="36"/>
      <c r="X1077" s="36"/>
      <c r="Y1077" s="36"/>
      <c r="Z1077" s="36"/>
      <c r="AA1077" s="36"/>
      <c r="AB1077" s="36"/>
      <c r="AC1077" s="36"/>
      <c r="AD1077" s="36"/>
      <c r="AE1077" s="36"/>
      <c r="AR1077" s="187" t="s">
        <v>295</v>
      </c>
      <c r="AT1077" s="187" t="s">
        <v>196</v>
      </c>
      <c r="AU1077" s="187" t="s">
        <v>88</v>
      </c>
      <c r="AY1077" s="19" t="s">
        <v>193</v>
      </c>
      <c r="BE1077" s="188">
        <f>IF(N1077="základní",J1077,0)</f>
        <v>0</v>
      </c>
      <c r="BF1077" s="188">
        <f>IF(N1077="snížená",J1077,0)</f>
        <v>0</v>
      </c>
      <c r="BG1077" s="188">
        <f>IF(N1077="zákl. přenesená",J1077,0)</f>
        <v>0</v>
      </c>
      <c r="BH1077" s="188">
        <f>IF(N1077="sníž. přenesená",J1077,0)</f>
        <v>0</v>
      </c>
      <c r="BI1077" s="188">
        <f>IF(N1077="nulová",J1077,0)</f>
        <v>0</v>
      </c>
      <c r="BJ1077" s="19" t="s">
        <v>86</v>
      </c>
      <c r="BK1077" s="188">
        <f>ROUND(I1077*H1077,2)</f>
        <v>0</v>
      </c>
      <c r="BL1077" s="19" t="s">
        <v>295</v>
      </c>
      <c r="BM1077" s="187" t="s">
        <v>1064</v>
      </c>
    </row>
    <row r="1078" spans="1:65" s="2" customFormat="1" ht="11.25">
      <c r="A1078" s="36"/>
      <c r="B1078" s="37"/>
      <c r="C1078" s="38"/>
      <c r="D1078" s="222" t="s">
        <v>214</v>
      </c>
      <c r="E1078" s="38"/>
      <c r="F1078" s="223" t="s">
        <v>1065</v>
      </c>
      <c r="G1078" s="38"/>
      <c r="H1078" s="38"/>
      <c r="I1078" s="224"/>
      <c r="J1078" s="38"/>
      <c r="K1078" s="38"/>
      <c r="L1078" s="41"/>
      <c r="M1078" s="225"/>
      <c r="N1078" s="226"/>
      <c r="O1078" s="66"/>
      <c r="P1078" s="66"/>
      <c r="Q1078" s="66"/>
      <c r="R1078" s="66"/>
      <c r="S1078" s="66"/>
      <c r="T1078" s="67"/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T1078" s="19" t="s">
        <v>214</v>
      </c>
      <c r="AU1078" s="19" t="s">
        <v>88</v>
      </c>
    </row>
    <row r="1079" spans="1:65" s="13" customFormat="1" ht="11.25">
      <c r="B1079" s="189"/>
      <c r="C1079" s="190"/>
      <c r="D1079" s="191" t="s">
        <v>202</v>
      </c>
      <c r="E1079" s="192" t="s">
        <v>19</v>
      </c>
      <c r="F1079" s="193" t="s">
        <v>289</v>
      </c>
      <c r="G1079" s="190"/>
      <c r="H1079" s="192" t="s">
        <v>19</v>
      </c>
      <c r="I1079" s="194"/>
      <c r="J1079" s="190"/>
      <c r="K1079" s="190"/>
      <c r="L1079" s="195"/>
      <c r="M1079" s="196"/>
      <c r="N1079" s="197"/>
      <c r="O1079" s="197"/>
      <c r="P1079" s="197"/>
      <c r="Q1079" s="197"/>
      <c r="R1079" s="197"/>
      <c r="S1079" s="197"/>
      <c r="T1079" s="198"/>
      <c r="AT1079" s="199" t="s">
        <v>202</v>
      </c>
      <c r="AU1079" s="199" t="s">
        <v>88</v>
      </c>
      <c r="AV1079" s="13" t="s">
        <v>86</v>
      </c>
      <c r="AW1079" s="13" t="s">
        <v>37</v>
      </c>
      <c r="AX1079" s="13" t="s">
        <v>78</v>
      </c>
      <c r="AY1079" s="199" t="s">
        <v>193</v>
      </c>
    </row>
    <row r="1080" spans="1:65" s="13" customFormat="1" ht="11.25">
      <c r="B1080" s="189"/>
      <c r="C1080" s="190"/>
      <c r="D1080" s="191" t="s">
        <v>202</v>
      </c>
      <c r="E1080" s="192" t="s">
        <v>19</v>
      </c>
      <c r="F1080" s="193" t="s">
        <v>337</v>
      </c>
      <c r="G1080" s="190"/>
      <c r="H1080" s="192" t="s">
        <v>19</v>
      </c>
      <c r="I1080" s="194"/>
      <c r="J1080" s="190"/>
      <c r="K1080" s="190"/>
      <c r="L1080" s="195"/>
      <c r="M1080" s="196"/>
      <c r="N1080" s="197"/>
      <c r="O1080" s="197"/>
      <c r="P1080" s="197"/>
      <c r="Q1080" s="197"/>
      <c r="R1080" s="197"/>
      <c r="S1080" s="197"/>
      <c r="T1080" s="198"/>
      <c r="AT1080" s="199" t="s">
        <v>202</v>
      </c>
      <c r="AU1080" s="199" t="s">
        <v>88</v>
      </c>
      <c r="AV1080" s="13" t="s">
        <v>86</v>
      </c>
      <c r="AW1080" s="13" t="s">
        <v>37</v>
      </c>
      <c r="AX1080" s="13" t="s">
        <v>78</v>
      </c>
      <c r="AY1080" s="199" t="s">
        <v>193</v>
      </c>
    </row>
    <row r="1081" spans="1:65" s="13" customFormat="1" ht="11.25">
      <c r="B1081" s="189"/>
      <c r="C1081" s="190"/>
      <c r="D1081" s="191" t="s">
        <v>202</v>
      </c>
      <c r="E1081" s="192" t="s">
        <v>19</v>
      </c>
      <c r="F1081" s="193" t="s">
        <v>338</v>
      </c>
      <c r="G1081" s="190"/>
      <c r="H1081" s="192" t="s">
        <v>19</v>
      </c>
      <c r="I1081" s="194"/>
      <c r="J1081" s="190"/>
      <c r="K1081" s="190"/>
      <c r="L1081" s="195"/>
      <c r="M1081" s="196"/>
      <c r="N1081" s="197"/>
      <c r="O1081" s="197"/>
      <c r="P1081" s="197"/>
      <c r="Q1081" s="197"/>
      <c r="R1081" s="197"/>
      <c r="S1081" s="197"/>
      <c r="T1081" s="198"/>
      <c r="AT1081" s="199" t="s">
        <v>202</v>
      </c>
      <c r="AU1081" s="199" t="s">
        <v>88</v>
      </c>
      <c r="AV1081" s="13" t="s">
        <v>86</v>
      </c>
      <c r="AW1081" s="13" t="s">
        <v>37</v>
      </c>
      <c r="AX1081" s="13" t="s">
        <v>78</v>
      </c>
      <c r="AY1081" s="199" t="s">
        <v>193</v>
      </c>
    </row>
    <row r="1082" spans="1:65" s="13" customFormat="1" ht="11.25">
      <c r="B1082" s="189"/>
      <c r="C1082" s="190"/>
      <c r="D1082" s="191" t="s">
        <v>202</v>
      </c>
      <c r="E1082" s="192" t="s">
        <v>19</v>
      </c>
      <c r="F1082" s="193" t="s">
        <v>786</v>
      </c>
      <c r="G1082" s="190"/>
      <c r="H1082" s="192" t="s">
        <v>19</v>
      </c>
      <c r="I1082" s="194"/>
      <c r="J1082" s="190"/>
      <c r="K1082" s="190"/>
      <c r="L1082" s="195"/>
      <c r="M1082" s="196"/>
      <c r="N1082" s="197"/>
      <c r="O1082" s="197"/>
      <c r="P1082" s="197"/>
      <c r="Q1082" s="197"/>
      <c r="R1082" s="197"/>
      <c r="S1082" s="197"/>
      <c r="T1082" s="198"/>
      <c r="AT1082" s="199" t="s">
        <v>202</v>
      </c>
      <c r="AU1082" s="199" t="s">
        <v>88</v>
      </c>
      <c r="AV1082" s="13" t="s">
        <v>86</v>
      </c>
      <c r="AW1082" s="13" t="s">
        <v>37</v>
      </c>
      <c r="AX1082" s="13" t="s">
        <v>78</v>
      </c>
      <c r="AY1082" s="199" t="s">
        <v>193</v>
      </c>
    </row>
    <row r="1083" spans="1:65" s="14" customFormat="1" ht="11.25">
      <c r="B1083" s="200"/>
      <c r="C1083" s="201"/>
      <c r="D1083" s="191" t="s">
        <v>202</v>
      </c>
      <c r="E1083" s="202" t="s">
        <v>19</v>
      </c>
      <c r="F1083" s="203" t="s">
        <v>1066</v>
      </c>
      <c r="G1083" s="201"/>
      <c r="H1083" s="204">
        <v>1830</v>
      </c>
      <c r="I1083" s="205"/>
      <c r="J1083" s="201"/>
      <c r="K1083" s="201"/>
      <c r="L1083" s="206"/>
      <c r="M1083" s="207"/>
      <c r="N1083" s="208"/>
      <c r="O1083" s="208"/>
      <c r="P1083" s="208"/>
      <c r="Q1083" s="208"/>
      <c r="R1083" s="208"/>
      <c r="S1083" s="208"/>
      <c r="T1083" s="209"/>
      <c r="AT1083" s="210" t="s">
        <v>202</v>
      </c>
      <c r="AU1083" s="210" t="s">
        <v>88</v>
      </c>
      <c r="AV1083" s="14" t="s">
        <v>88</v>
      </c>
      <c r="AW1083" s="14" t="s">
        <v>37</v>
      </c>
      <c r="AX1083" s="14" t="s">
        <v>78</v>
      </c>
      <c r="AY1083" s="210" t="s">
        <v>193</v>
      </c>
    </row>
    <row r="1084" spans="1:65" s="15" customFormat="1" ht="11.25">
      <c r="B1084" s="211"/>
      <c r="C1084" s="212"/>
      <c r="D1084" s="191" t="s">
        <v>202</v>
      </c>
      <c r="E1084" s="213" t="s">
        <v>19</v>
      </c>
      <c r="F1084" s="214" t="s">
        <v>207</v>
      </c>
      <c r="G1084" s="212"/>
      <c r="H1084" s="215">
        <v>1830</v>
      </c>
      <c r="I1084" s="216"/>
      <c r="J1084" s="212"/>
      <c r="K1084" s="212"/>
      <c r="L1084" s="217"/>
      <c r="M1084" s="218"/>
      <c r="N1084" s="219"/>
      <c r="O1084" s="219"/>
      <c r="P1084" s="219"/>
      <c r="Q1084" s="219"/>
      <c r="R1084" s="219"/>
      <c r="S1084" s="219"/>
      <c r="T1084" s="220"/>
      <c r="AT1084" s="221" t="s">
        <v>202</v>
      </c>
      <c r="AU1084" s="221" t="s">
        <v>88</v>
      </c>
      <c r="AV1084" s="15" t="s">
        <v>200</v>
      </c>
      <c r="AW1084" s="15" t="s">
        <v>37</v>
      </c>
      <c r="AX1084" s="15" t="s">
        <v>86</v>
      </c>
      <c r="AY1084" s="221" t="s">
        <v>193</v>
      </c>
    </row>
    <row r="1085" spans="1:65" s="2" customFormat="1" ht="16.5" customHeight="1">
      <c r="A1085" s="36"/>
      <c r="B1085" s="37"/>
      <c r="C1085" s="239" t="s">
        <v>1067</v>
      </c>
      <c r="D1085" s="239" t="s">
        <v>944</v>
      </c>
      <c r="E1085" s="240" t="s">
        <v>1068</v>
      </c>
      <c r="F1085" s="241" t="s">
        <v>1069</v>
      </c>
      <c r="G1085" s="242" t="s">
        <v>104</v>
      </c>
      <c r="H1085" s="243">
        <v>2.8820000000000001</v>
      </c>
      <c r="I1085" s="244"/>
      <c r="J1085" s="245">
        <f>ROUND(I1085*H1085,2)</f>
        <v>0</v>
      </c>
      <c r="K1085" s="241" t="s">
        <v>212</v>
      </c>
      <c r="L1085" s="246"/>
      <c r="M1085" s="247" t="s">
        <v>19</v>
      </c>
      <c r="N1085" s="248" t="s">
        <v>49</v>
      </c>
      <c r="O1085" s="66"/>
      <c r="P1085" s="185">
        <f>O1085*H1085</f>
        <v>0</v>
      </c>
      <c r="Q1085" s="185">
        <v>0.55000000000000004</v>
      </c>
      <c r="R1085" s="185">
        <f>Q1085*H1085</f>
        <v>1.5851000000000002</v>
      </c>
      <c r="S1085" s="185">
        <v>0</v>
      </c>
      <c r="T1085" s="186">
        <f>S1085*H1085</f>
        <v>0</v>
      </c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R1085" s="187" t="s">
        <v>417</v>
      </c>
      <c r="AT1085" s="187" t="s">
        <v>944</v>
      </c>
      <c r="AU1085" s="187" t="s">
        <v>88</v>
      </c>
      <c r="AY1085" s="19" t="s">
        <v>193</v>
      </c>
      <c r="BE1085" s="188">
        <f>IF(N1085="základní",J1085,0)</f>
        <v>0</v>
      </c>
      <c r="BF1085" s="188">
        <f>IF(N1085="snížená",J1085,0)</f>
        <v>0</v>
      </c>
      <c r="BG1085" s="188">
        <f>IF(N1085="zákl. přenesená",J1085,0)</f>
        <v>0</v>
      </c>
      <c r="BH1085" s="188">
        <f>IF(N1085="sníž. přenesená",J1085,0)</f>
        <v>0</v>
      </c>
      <c r="BI1085" s="188">
        <f>IF(N1085="nulová",J1085,0)</f>
        <v>0</v>
      </c>
      <c r="BJ1085" s="19" t="s">
        <v>86</v>
      </c>
      <c r="BK1085" s="188">
        <f>ROUND(I1085*H1085,2)</f>
        <v>0</v>
      </c>
      <c r="BL1085" s="19" t="s">
        <v>295</v>
      </c>
      <c r="BM1085" s="187" t="s">
        <v>1070</v>
      </c>
    </row>
    <row r="1086" spans="1:65" s="13" customFormat="1" ht="11.25">
      <c r="B1086" s="189"/>
      <c r="C1086" s="190"/>
      <c r="D1086" s="191" t="s">
        <v>202</v>
      </c>
      <c r="E1086" s="192" t="s">
        <v>19</v>
      </c>
      <c r="F1086" s="193" t="s">
        <v>289</v>
      </c>
      <c r="G1086" s="190"/>
      <c r="H1086" s="192" t="s">
        <v>19</v>
      </c>
      <c r="I1086" s="194"/>
      <c r="J1086" s="190"/>
      <c r="K1086" s="190"/>
      <c r="L1086" s="195"/>
      <c r="M1086" s="196"/>
      <c r="N1086" s="197"/>
      <c r="O1086" s="197"/>
      <c r="P1086" s="197"/>
      <c r="Q1086" s="197"/>
      <c r="R1086" s="197"/>
      <c r="S1086" s="197"/>
      <c r="T1086" s="198"/>
      <c r="AT1086" s="199" t="s">
        <v>202</v>
      </c>
      <c r="AU1086" s="199" t="s">
        <v>88</v>
      </c>
      <c r="AV1086" s="13" t="s">
        <v>86</v>
      </c>
      <c r="AW1086" s="13" t="s">
        <v>37</v>
      </c>
      <c r="AX1086" s="13" t="s">
        <v>78</v>
      </c>
      <c r="AY1086" s="199" t="s">
        <v>193</v>
      </c>
    </row>
    <row r="1087" spans="1:65" s="13" customFormat="1" ht="11.25">
      <c r="B1087" s="189"/>
      <c r="C1087" s="190"/>
      <c r="D1087" s="191" t="s">
        <v>202</v>
      </c>
      <c r="E1087" s="192" t="s">
        <v>19</v>
      </c>
      <c r="F1087" s="193" t="s">
        <v>337</v>
      </c>
      <c r="G1087" s="190"/>
      <c r="H1087" s="192" t="s">
        <v>19</v>
      </c>
      <c r="I1087" s="194"/>
      <c r="J1087" s="190"/>
      <c r="K1087" s="190"/>
      <c r="L1087" s="195"/>
      <c r="M1087" s="196"/>
      <c r="N1087" s="197"/>
      <c r="O1087" s="197"/>
      <c r="P1087" s="197"/>
      <c r="Q1087" s="197"/>
      <c r="R1087" s="197"/>
      <c r="S1087" s="197"/>
      <c r="T1087" s="198"/>
      <c r="AT1087" s="199" t="s">
        <v>202</v>
      </c>
      <c r="AU1087" s="199" t="s">
        <v>88</v>
      </c>
      <c r="AV1087" s="13" t="s">
        <v>86</v>
      </c>
      <c r="AW1087" s="13" t="s">
        <v>37</v>
      </c>
      <c r="AX1087" s="13" t="s">
        <v>78</v>
      </c>
      <c r="AY1087" s="199" t="s">
        <v>193</v>
      </c>
    </row>
    <row r="1088" spans="1:65" s="13" customFormat="1" ht="11.25">
      <c r="B1088" s="189"/>
      <c r="C1088" s="190"/>
      <c r="D1088" s="191" t="s">
        <v>202</v>
      </c>
      <c r="E1088" s="192" t="s">
        <v>19</v>
      </c>
      <c r="F1088" s="193" t="s">
        <v>338</v>
      </c>
      <c r="G1088" s="190"/>
      <c r="H1088" s="192" t="s">
        <v>19</v>
      </c>
      <c r="I1088" s="194"/>
      <c r="J1088" s="190"/>
      <c r="K1088" s="190"/>
      <c r="L1088" s="195"/>
      <c r="M1088" s="196"/>
      <c r="N1088" s="197"/>
      <c r="O1088" s="197"/>
      <c r="P1088" s="197"/>
      <c r="Q1088" s="197"/>
      <c r="R1088" s="197"/>
      <c r="S1088" s="197"/>
      <c r="T1088" s="198"/>
      <c r="AT1088" s="199" t="s">
        <v>202</v>
      </c>
      <c r="AU1088" s="199" t="s">
        <v>88</v>
      </c>
      <c r="AV1088" s="13" t="s">
        <v>86</v>
      </c>
      <c r="AW1088" s="13" t="s">
        <v>37</v>
      </c>
      <c r="AX1088" s="13" t="s">
        <v>78</v>
      </c>
      <c r="AY1088" s="199" t="s">
        <v>193</v>
      </c>
    </row>
    <row r="1089" spans="1:65" s="13" customFormat="1" ht="11.25">
      <c r="B1089" s="189"/>
      <c r="C1089" s="190"/>
      <c r="D1089" s="191" t="s">
        <v>202</v>
      </c>
      <c r="E1089" s="192" t="s">
        <v>19</v>
      </c>
      <c r="F1089" s="193" t="s">
        <v>786</v>
      </c>
      <c r="G1089" s="190"/>
      <c r="H1089" s="192" t="s">
        <v>19</v>
      </c>
      <c r="I1089" s="194"/>
      <c r="J1089" s="190"/>
      <c r="K1089" s="190"/>
      <c r="L1089" s="195"/>
      <c r="M1089" s="196"/>
      <c r="N1089" s="197"/>
      <c r="O1089" s="197"/>
      <c r="P1089" s="197"/>
      <c r="Q1089" s="197"/>
      <c r="R1089" s="197"/>
      <c r="S1089" s="197"/>
      <c r="T1089" s="198"/>
      <c r="AT1089" s="199" t="s">
        <v>202</v>
      </c>
      <c r="AU1089" s="199" t="s">
        <v>88</v>
      </c>
      <c r="AV1089" s="13" t="s">
        <v>86</v>
      </c>
      <c r="AW1089" s="13" t="s">
        <v>37</v>
      </c>
      <c r="AX1089" s="13" t="s">
        <v>78</v>
      </c>
      <c r="AY1089" s="199" t="s">
        <v>193</v>
      </c>
    </row>
    <row r="1090" spans="1:65" s="14" customFormat="1" ht="11.25">
      <c r="B1090" s="200"/>
      <c r="C1090" s="201"/>
      <c r="D1090" s="191" t="s">
        <v>202</v>
      </c>
      <c r="E1090" s="202" t="s">
        <v>19</v>
      </c>
      <c r="F1090" s="203" t="s">
        <v>1071</v>
      </c>
      <c r="G1090" s="201"/>
      <c r="H1090" s="204">
        <v>2.7450000000000001</v>
      </c>
      <c r="I1090" s="205"/>
      <c r="J1090" s="201"/>
      <c r="K1090" s="201"/>
      <c r="L1090" s="206"/>
      <c r="M1090" s="207"/>
      <c r="N1090" s="208"/>
      <c r="O1090" s="208"/>
      <c r="P1090" s="208"/>
      <c r="Q1090" s="208"/>
      <c r="R1090" s="208"/>
      <c r="S1090" s="208"/>
      <c r="T1090" s="209"/>
      <c r="AT1090" s="210" t="s">
        <v>202</v>
      </c>
      <c r="AU1090" s="210" t="s">
        <v>88</v>
      </c>
      <c r="AV1090" s="14" t="s">
        <v>88</v>
      </c>
      <c r="AW1090" s="14" t="s">
        <v>37</v>
      </c>
      <c r="AX1090" s="14" t="s">
        <v>78</v>
      </c>
      <c r="AY1090" s="210" t="s">
        <v>193</v>
      </c>
    </row>
    <row r="1091" spans="1:65" s="15" customFormat="1" ht="11.25">
      <c r="B1091" s="211"/>
      <c r="C1091" s="212"/>
      <c r="D1091" s="191" t="s">
        <v>202</v>
      </c>
      <c r="E1091" s="213" t="s">
        <v>135</v>
      </c>
      <c r="F1091" s="214" t="s">
        <v>207</v>
      </c>
      <c r="G1091" s="212"/>
      <c r="H1091" s="215">
        <v>2.7450000000000001</v>
      </c>
      <c r="I1091" s="216"/>
      <c r="J1091" s="212"/>
      <c r="K1091" s="212"/>
      <c r="L1091" s="217"/>
      <c r="M1091" s="218"/>
      <c r="N1091" s="219"/>
      <c r="O1091" s="219"/>
      <c r="P1091" s="219"/>
      <c r="Q1091" s="219"/>
      <c r="R1091" s="219"/>
      <c r="S1091" s="219"/>
      <c r="T1091" s="220"/>
      <c r="AT1091" s="221" t="s">
        <v>202</v>
      </c>
      <c r="AU1091" s="221" t="s">
        <v>88</v>
      </c>
      <c r="AV1091" s="15" t="s">
        <v>200</v>
      </c>
      <c r="AW1091" s="15" t="s">
        <v>37</v>
      </c>
      <c r="AX1091" s="15" t="s">
        <v>86</v>
      </c>
      <c r="AY1091" s="221" t="s">
        <v>193</v>
      </c>
    </row>
    <row r="1092" spans="1:65" s="14" customFormat="1" ht="11.25">
      <c r="B1092" s="200"/>
      <c r="C1092" s="201"/>
      <c r="D1092" s="191" t="s">
        <v>202</v>
      </c>
      <c r="E1092" s="201"/>
      <c r="F1092" s="203" t="s">
        <v>1072</v>
      </c>
      <c r="G1092" s="201"/>
      <c r="H1092" s="204">
        <v>2.8820000000000001</v>
      </c>
      <c r="I1092" s="205"/>
      <c r="J1092" s="201"/>
      <c r="K1092" s="201"/>
      <c r="L1092" s="206"/>
      <c r="M1092" s="207"/>
      <c r="N1092" s="208"/>
      <c r="O1092" s="208"/>
      <c r="P1092" s="208"/>
      <c r="Q1092" s="208"/>
      <c r="R1092" s="208"/>
      <c r="S1092" s="208"/>
      <c r="T1092" s="209"/>
      <c r="AT1092" s="210" t="s">
        <v>202</v>
      </c>
      <c r="AU1092" s="210" t="s">
        <v>88</v>
      </c>
      <c r="AV1092" s="14" t="s">
        <v>88</v>
      </c>
      <c r="AW1092" s="14" t="s">
        <v>4</v>
      </c>
      <c r="AX1092" s="14" t="s">
        <v>86</v>
      </c>
      <c r="AY1092" s="210" t="s">
        <v>193</v>
      </c>
    </row>
    <row r="1093" spans="1:65" s="2" customFormat="1" ht="49.15" customHeight="1">
      <c r="A1093" s="36"/>
      <c r="B1093" s="37"/>
      <c r="C1093" s="176" t="s">
        <v>1073</v>
      </c>
      <c r="D1093" s="176" t="s">
        <v>196</v>
      </c>
      <c r="E1093" s="177" t="s">
        <v>1074</v>
      </c>
      <c r="F1093" s="178" t="s">
        <v>1075</v>
      </c>
      <c r="G1093" s="179" t="s">
        <v>97</v>
      </c>
      <c r="H1093" s="180">
        <v>915</v>
      </c>
      <c r="I1093" s="181"/>
      <c r="J1093" s="182">
        <f>ROUND(I1093*H1093,2)</f>
        <v>0</v>
      </c>
      <c r="K1093" s="178" t="s">
        <v>212</v>
      </c>
      <c r="L1093" s="41"/>
      <c r="M1093" s="183" t="s">
        <v>19</v>
      </c>
      <c r="N1093" s="184" t="s">
        <v>49</v>
      </c>
      <c r="O1093" s="66"/>
      <c r="P1093" s="185">
        <f>O1093*H1093</f>
        <v>0</v>
      </c>
      <c r="Q1093" s="185">
        <v>0</v>
      </c>
      <c r="R1093" s="185">
        <f>Q1093*H1093</f>
        <v>0</v>
      </c>
      <c r="S1093" s="185">
        <v>3.0000000000000001E-3</v>
      </c>
      <c r="T1093" s="186">
        <f>S1093*H1093</f>
        <v>2.7450000000000001</v>
      </c>
      <c r="U1093" s="36"/>
      <c r="V1093" s="36"/>
      <c r="W1093" s="36"/>
      <c r="X1093" s="36"/>
      <c r="Y1093" s="36"/>
      <c r="Z1093" s="36"/>
      <c r="AA1093" s="36"/>
      <c r="AB1093" s="36"/>
      <c r="AC1093" s="36"/>
      <c r="AD1093" s="36"/>
      <c r="AE1093" s="36"/>
      <c r="AR1093" s="187" t="s">
        <v>295</v>
      </c>
      <c r="AT1093" s="187" t="s">
        <v>196</v>
      </c>
      <c r="AU1093" s="187" t="s">
        <v>88</v>
      </c>
      <c r="AY1093" s="19" t="s">
        <v>193</v>
      </c>
      <c r="BE1093" s="188">
        <f>IF(N1093="základní",J1093,0)</f>
        <v>0</v>
      </c>
      <c r="BF1093" s="188">
        <f>IF(N1093="snížená",J1093,0)</f>
        <v>0</v>
      </c>
      <c r="BG1093" s="188">
        <f>IF(N1093="zákl. přenesená",J1093,0)</f>
        <v>0</v>
      </c>
      <c r="BH1093" s="188">
        <f>IF(N1093="sníž. přenesená",J1093,0)</f>
        <v>0</v>
      </c>
      <c r="BI1093" s="188">
        <f>IF(N1093="nulová",J1093,0)</f>
        <v>0</v>
      </c>
      <c r="BJ1093" s="19" t="s">
        <v>86</v>
      </c>
      <c r="BK1093" s="188">
        <f>ROUND(I1093*H1093,2)</f>
        <v>0</v>
      </c>
      <c r="BL1093" s="19" t="s">
        <v>295</v>
      </c>
      <c r="BM1093" s="187" t="s">
        <v>1076</v>
      </c>
    </row>
    <row r="1094" spans="1:65" s="2" customFormat="1" ht="11.25">
      <c r="A1094" s="36"/>
      <c r="B1094" s="37"/>
      <c r="C1094" s="38"/>
      <c r="D1094" s="222" t="s">
        <v>214</v>
      </c>
      <c r="E1094" s="38"/>
      <c r="F1094" s="223" t="s">
        <v>1077</v>
      </c>
      <c r="G1094" s="38"/>
      <c r="H1094" s="38"/>
      <c r="I1094" s="224"/>
      <c r="J1094" s="38"/>
      <c r="K1094" s="38"/>
      <c r="L1094" s="41"/>
      <c r="M1094" s="225"/>
      <c r="N1094" s="226"/>
      <c r="O1094" s="66"/>
      <c r="P1094" s="66"/>
      <c r="Q1094" s="66"/>
      <c r="R1094" s="66"/>
      <c r="S1094" s="66"/>
      <c r="T1094" s="67"/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T1094" s="19" t="s">
        <v>214</v>
      </c>
      <c r="AU1094" s="19" t="s">
        <v>88</v>
      </c>
    </row>
    <row r="1095" spans="1:65" s="13" customFormat="1" ht="11.25">
      <c r="B1095" s="189"/>
      <c r="C1095" s="190"/>
      <c r="D1095" s="191" t="s">
        <v>202</v>
      </c>
      <c r="E1095" s="192" t="s">
        <v>19</v>
      </c>
      <c r="F1095" s="193" t="s">
        <v>289</v>
      </c>
      <c r="G1095" s="190"/>
      <c r="H1095" s="192" t="s">
        <v>19</v>
      </c>
      <c r="I1095" s="194"/>
      <c r="J1095" s="190"/>
      <c r="K1095" s="190"/>
      <c r="L1095" s="195"/>
      <c r="M1095" s="196"/>
      <c r="N1095" s="197"/>
      <c r="O1095" s="197"/>
      <c r="P1095" s="197"/>
      <c r="Q1095" s="197"/>
      <c r="R1095" s="197"/>
      <c r="S1095" s="197"/>
      <c r="T1095" s="198"/>
      <c r="AT1095" s="199" t="s">
        <v>202</v>
      </c>
      <c r="AU1095" s="199" t="s">
        <v>88</v>
      </c>
      <c r="AV1095" s="13" t="s">
        <v>86</v>
      </c>
      <c r="AW1095" s="13" t="s">
        <v>37</v>
      </c>
      <c r="AX1095" s="13" t="s">
        <v>78</v>
      </c>
      <c r="AY1095" s="199" t="s">
        <v>193</v>
      </c>
    </row>
    <row r="1096" spans="1:65" s="13" customFormat="1" ht="11.25">
      <c r="B1096" s="189"/>
      <c r="C1096" s="190"/>
      <c r="D1096" s="191" t="s">
        <v>202</v>
      </c>
      <c r="E1096" s="192" t="s">
        <v>19</v>
      </c>
      <c r="F1096" s="193" t="s">
        <v>337</v>
      </c>
      <c r="G1096" s="190"/>
      <c r="H1096" s="192" t="s">
        <v>19</v>
      </c>
      <c r="I1096" s="194"/>
      <c r="J1096" s="190"/>
      <c r="K1096" s="190"/>
      <c r="L1096" s="195"/>
      <c r="M1096" s="196"/>
      <c r="N1096" s="197"/>
      <c r="O1096" s="197"/>
      <c r="P1096" s="197"/>
      <c r="Q1096" s="197"/>
      <c r="R1096" s="197"/>
      <c r="S1096" s="197"/>
      <c r="T1096" s="198"/>
      <c r="AT1096" s="199" t="s">
        <v>202</v>
      </c>
      <c r="AU1096" s="199" t="s">
        <v>88</v>
      </c>
      <c r="AV1096" s="13" t="s">
        <v>86</v>
      </c>
      <c r="AW1096" s="13" t="s">
        <v>37</v>
      </c>
      <c r="AX1096" s="13" t="s">
        <v>78</v>
      </c>
      <c r="AY1096" s="199" t="s">
        <v>193</v>
      </c>
    </row>
    <row r="1097" spans="1:65" s="13" customFormat="1" ht="11.25">
      <c r="B1097" s="189"/>
      <c r="C1097" s="190"/>
      <c r="D1097" s="191" t="s">
        <v>202</v>
      </c>
      <c r="E1097" s="192" t="s">
        <v>19</v>
      </c>
      <c r="F1097" s="193" t="s">
        <v>338</v>
      </c>
      <c r="G1097" s="190"/>
      <c r="H1097" s="192" t="s">
        <v>19</v>
      </c>
      <c r="I1097" s="194"/>
      <c r="J1097" s="190"/>
      <c r="K1097" s="190"/>
      <c r="L1097" s="195"/>
      <c r="M1097" s="196"/>
      <c r="N1097" s="197"/>
      <c r="O1097" s="197"/>
      <c r="P1097" s="197"/>
      <c r="Q1097" s="197"/>
      <c r="R1097" s="197"/>
      <c r="S1097" s="197"/>
      <c r="T1097" s="198"/>
      <c r="AT1097" s="199" t="s">
        <v>202</v>
      </c>
      <c r="AU1097" s="199" t="s">
        <v>88</v>
      </c>
      <c r="AV1097" s="13" t="s">
        <v>86</v>
      </c>
      <c r="AW1097" s="13" t="s">
        <v>37</v>
      </c>
      <c r="AX1097" s="13" t="s">
        <v>78</v>
      </c>
      <c r="AY1097" s="199" t="s">
        <v>193</v>
      </c>
    </row>
    <row r="1098" spans="1:65" s="13" customFormat="1" ht="11.25">
      <c r="B1098" s="189"/>
      <c r="C1098" s="190"/>
      <c r="D1098" s="191" t="s">
        <v>202</v>
      </c>
      <c r="E1098" s="192" t="s">
        <v>19</v>
      </c>
      <c r="F1098" s="193" t="s">
        <v>786</v>
      </c>
      <c r="G1098" s="190"/>
      <c r="H1098" s="192" t="s">
        <v>19</v>
      </c>
      <c r="I1098" s="194"/>
      <c r="J1098" s="190"/>
      <c r="K1098" s="190"/>
      <c r="L1098" s="195"/>
      <c r="M1098" s="196"/>
      <c r="N1098" s="197"/>
      <c r="O1098" s="197"/>
      <c r="P1098" s="197"/>
      <c r="Q1098" s="197"/>
      <c r="R1098" s="197"/>
      <c r="S1098" s="197"/>
      <c r="T1098" s="198"/>
      <c r="AT1098" s="199" t="s">
        <v>202</v>
      </c>
      <c r="AU1098" s="199" t="s">
        <v>88</v>
      </c>
      <c r="AV1098" s="13" t="s">
        <v>86</v>
      </c>
      <c r="AW1098" s="13" t="s">
        <v>37</v>
      </c>
      <c r="AX1098" s="13" t="s">
        <v>78</v>
      </c>
      <c r="AY1098" s="199" t="s">
        <v>193</v>
      </c>
    </row>
    <row r="1099" spans="1:65" s="14" customFormat="1" ht="11.25">
      <c r="B1099" s="200"/>
      <c r="C1099" s="201"/>
      <c r="D1099" s="191" t="s">
        <v>202</v>
      </c>
      <c r="E1099" s="202" t="s">
        <v>19</v>
      </c>
      <c r="F1099" s="203" t="s">
        <v>1078</v>
      </c>
      <c r="G1099" s="201"/>
      <c r="H1099" s="204">
        <v>915</v>
      </c>
      <c r="I1099" s="205"/>
      <c r="J1099" s="201"/>
      <c r="K1099" s="201"/>
      <c r="L1099" s="206"/>
      <c r="M1099" s="207"/>
      <c r="N1099" s="208"/>
      <c r="O1099" s="208"/>
      <c r="P1099" s="208"/>
      <c r="Q1099" s="208"/>
      <c r="R1099" s="208"/>
      <c r="S1099" s="208"/>
      <c r="T1099" s="209"/>
      <c r="AT1099" s="210" t="s">
        <v>202</v>
      </c>
      <c r="AU1099" s="210" t="s">
        <v>88</v>
      </c>
      <c r="AV1099" s="14" t="s">
        <v>88</v>
      </c>
      <c r="AW1099" s="14" t="s">
        <v>37</v>
      </c>
      <c r="AX1099" s="14" t="s">
        <v>78</v>
      </c>
      <c r="AY1099" s="210" t="s">
        <v>193</v>
      </c>
    </row>
    <row r="1100" spans="1:65" s="15" customFormat="1" ht="11.25">
      <c r="B1100" s="211"/>
      <c r="C1100" s="212"/>
      <c r="D1100" s="191" t="s">
        <v>202</v>
      </c>
      <c r="E1100" s="213" t="s">
        <v>19</v>
      </c>
      <c r="F1100" s="214" t="s">
        <v>207</v>
      </c>
      <c r="G1100" s="212"/>
      <c r="H1100" s="215">
        <v>915</v>
      </c>
      <c r="I1100" s="216"/>
      <c r="J1100" s="212"/>
      <c r="K1100" s="212"/>
      <c r="L1100" s="217"/>
      <c r="M1100" s="218"/>
      <c r="N1100" s="219"/>
      <c r="O1100" s="219"/>
      <c r="P1100" s="219"/>
      <c r="Q1100" s="219"/>
      <c r="R1100" s="219"/>
      <c r="S1100" s="219"/>
      <c r="T1100" s="220"/>
      <c r="AT1100" s="221" t="s">
        <v>202</v>
      </c>
      <c r="AU1100" s="221" t="s">
        <v>88</v>
      </c>
      <c r="AV1100" s="15" t="s">
        <v>200</v>
      </c>
      <c r="AW1100" s="15" t="s">
        <v>37</v>
      </c>
      <c r="AX1100" s="15" t="s">
        <v>86</v>
      </c>
      <c r="AY1100" s="221" t="s">
        <v>193</v>
      </c>
    </row>
    <row r="1101" spans="1:65" s="2" customFormat="1" ht="33" customHeight="1">
      <c r="A1101" s="36"/>
      <c r="B1101" s="37"/>
      <c r="C1101" s="176" t="s">
        <v>1079</v>
      </c>
      <c r="D1101" s="176" t="s">
        <v>196</v>
      </c>
      <c r="E1101" s="177" t="s">
        <v>1080</v>
      </c>
      <c r="F1101" s="178" t="s">
        <v>1081</v>
      </c>
      <c r="G1101" s="179" t="s">
        <v>97</v>
      </c>
      <c r="H1101" s="180">
        <v>22</v>
      </c>
      <c r="I1101" s="181"/>
      <c r="J1101" s="182">
        <f>ROUND(I1101*H1101,2)</f>
        <v>0</v>
      </c>
      <c r="K1101" s="178" t="s">
        <v>212</v>
      </c>
      <c r="L1101" s="41"/>
      <c r="M1101" s="183" t="s">
        <v>19</v>
      </c>
      <c r="N1101" s="184" t="s">
        <v>49</v>
      </c>
      <c r="O1101" s="66"/>
      <c r="P1101" s="185">
        <f>O1101*H1101</f>
        <v>0</v>
      </c>
      <c r="Q1101" s="185">
        <v>1.9460000000000002E-2</v>
      </c>
      <c r="R1101" s="185">
        <f>Q1101*H1101</f>
        <v>0.42812000000000006</v>
      </c>
      <c r="S1101" s="185">
        <v>0</v>
      </c>
      <c r="T1101" s="186">
        <f>S1101*H1101</f>
        <v>0</v>
      </c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R1101" s="187" t="s">
        <v>295</v>
      </c>
      <c r="AT1101" s="187" t="s">
        <v>196</v>
      </c>
      <c r="AU1101" s="187" t="s">
        <v>88</v>
      </c>
      <c r="AY1101" s="19" t="s">
        <v>193</v>
      </c>
      <c r="BE1101" s="188">
        <f>IF(N1101="základní",J1101,0)</f>
        <v>0</v>
      </c>
      <c r="BF1101" s="188">
        <f>IF(N1101="snížená",J1101,0)</f>
        <v>0</v>
      </c>
      <c r="BG1101" s="188">
        <f>IF(N1101="zákl. přenesená",J1101,0)</f>
        <v>0</v>
      </c>
      <c r="BH1101" s="188">
        <f>IF(N1101="sníž. přenesená",J1101,0)</f>
        <v>0</v>
      </c>
      <c r="BI1101" s="188">
        <f>IF(N1101="nulová",J1101,0)</f>
        <v>0</v>
      </c>
      <c r="BJ1101" s="19" t="s">
        <v>86</v>
      </c>
      <c r="BK1101" s="188">
        <f>ROUND(I1101*H1101,2)</f>
        <v>0</v>
      </c>
      <c r="BL1101" s="19" t="s">
        <v>295</v>
      </c>
      <c r="BM1101" s="187" t="s">
        <v>1082</v>
      </c>
    </row>
    <row r="1102" spans="1:65" s="2" customFormat="1" ht="11.25">
      <c r="A1102" s="36"/>
      <c r="B1102" s="37"/>
      <c r="C1102" s="38"/>
      <c r="D1102" s="222" t="s">
        <v>214</v>
      </c>
      <c r="E1102" s="38"/>
      <c r="F1102" s="223" t="s">
        <v>1083</v>
      </c>
      <c r="G1102" s="38"/>
      <c r="H1102" s="38"/>
      <c r="I1102" s="224"/>
      <c r="J1102" s="38"/>
      <c r="K1102" s="38"/>
      <c r="L1102" s="41"/>
      <c r="M1102" s="225"/>
      <c r="N1102" s="226"/>
      <c r="O1102" s="66"/>
      <c r="P1102" s="66"/>
      <c r="Q1102" s="66"/>
      <c r="R1102" s="66"/>
      <c r="S1102" s="66"/>
      <c r="T1102" s="67"/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T1102" s="19" t="s">
        <v>214</v>
      </c>
      <c r="AU1102" s="19" t="s">
        <v>88</v>
      </c>
    </row>
    <row r="1103" spans="1:65" s="2" customFormat="1" ht="49.15" customHeight="1">
      <c r="A1103" s="36"/>
      <c r="B1103" s="37"/>
      <c r="C1103" s="176" t="s">
        <v>1084</v>
      </c>
      <c r="D1103" s="176" t="s">
        <v>196</v>
      </c>
      <c r="E1103" s="177" t="s">
        <v>1085</v>
      </c>
      <c r="F1103" s="178" t="s">
        <v>1086</v>
      </c>
      <c r="G1103" s="179" t="s">
        <v>97</v>
      </c>
      <c r="H1103" s="180">
        <v>429</v>
      </c>
      <c r="I1103" s="181"/>
      <c r="J1103" s="182">
        <f>ROUND(I1103*H1103,2)</f>
        <v>0</v>
      </c>
      <c r="K1103" s="178" t="s">
        <v>212</v>
      </c>
      <c r="L1103" s="41"/>
      <c r="M1103" s="183" t="s">
        <v>19</v>
      </c>
      <c r="N1103" s="184" t="s">
        <v>49</v>
      </c>
      <c r="O1103" s="66"/>
      <c r="P1103" s="185">
        <f>O1103*H1103</f>
        <v>0</v>
      </c>
      <c r="Q1103" s="185">
        <v>0</v>
      </c>
      <c r="R1103" s="185">
        <f>Q1103*H1103</f>
        <v>0</v>
      </c>
      <c r="S1103" s="185">
        <v>1.7000000000000001E-2</v>
      </c>
      <c r="T1103" s="186">
        <f>S1103*H1103</f>
        <v>7.2930000000000001</v>
      </c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R1103" s="187" t="s">
        <v>295</v>
      </c>
      <c r="AT1103" s="187" t="s">
        <v>196</v>
      </c>
      <c r="AU1103" s="187" t="s">
        <v>88</v>
      </c>
      <c r="AY1103" s="19" t="s">
        <v>193</v>
      </c>
      <c r="BE1103" s="188">
        <f>IF(N1103="základní",J1103,0)</f>
        <v>0</v>
      </c>
      <c r="BF1103" s="188">
        <f>IF(N1103="snížená",J1103,0)</f>
        <v>0</v>
      </c>
      <c r="BG1103" s="188">
        <f>IF(N1103="zákl. přenesená",J1103,0)</f>
        <v>0</v>
      </c>
      <c r="BH1103" s="188">
        <f>IF(N1103="sníž. přenesená",J1103,0)</f>
        <v>0</v>
      </c>
      <c r="BI1103" s="188">
        <f>IF(N1103="nulová",J1103,0)</f>
        <v>0</v>
      </c>
      <c r="BJ1103" s="19" t="s">
        <v>86</v>
      </c>
      <c r="BK1103" s="188">
        <f>ROUND(I1103*H1103,2)</f>
        <v>0</v>
      </c>
      <c r="BL1103" s="19" t="s">
        <v>295</v>
      </c>
      <c r="BM1103" s="187" t="s">
        <v>1087</v>
      </c>
    </row>
    <row r="1104" spans="1:65" s="2" customFormat="1" ht="11.25">
      <c r="A1104" s="36"/>
      <c r="B1104" s="37"/>
      <c r="C1104" s="38"/>
      <c r="D1104" s="222" t="s">
        <v>214</v>
      </c>
      <c r="E1104" s="38"/>
      <c r="F1104" s="223" t="s">
        <v>1088</v>
      </c>
      <c r="G1104" s="38"/>
      <c r="H1104" s="38"/>
      <c r="I1104" s="224"/>
      <c r="J1104" s="38"/>
      <c r="K1104" s="38"/>
      <c r="L1104" s="41"/>
      <c r="M1104" s="225"/>
      <c r="N1104" s="226"/>
      <c r="O1104" s="66"/>
      <c r="P1104" s="66"/>
      <c r="Q1104" s="66"/>
      <c r="R1104" s="66"/>
      <c r="S1104" s="66"/>
      <c r="T1104" s="67"/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T1104" s="19" t="s">
        <v>214</v>
      </c>
      <c r="AU1104" s="19" t="s">
        <v>88</v>
      </c>
    </row>
    <row r="1105" spans="1:65" s="13" customFormat="1" ht="11.25">
      <c r="B1105" s="189"/>
      <c r="C1105" s="190"/>
      <c r="D1105" s="191" t="s">
        <v>202</v>
      </c>
      <c r="E1105" s="192" t="s">
        <v>19</v>
      </c>
      <c r="F1105" s="193" t="s">
        <v>203</v>
      </c>
      <c r="G1105" s="190"/>
      <c r="H1105" s="192" t="s">
        <v>19</v>
      </c>
      <c r="I1105" s="194"/>
      <c r="J1105" s="190"/>
      <c r="K1105" s="190"/>
      <c r="L1105" s="195"/>
      <c r="M1105" s="196"/>
      <c r="N1105" s="197"/>
      <c r="O1105" s="197"/>
      <c r="P1105" s="197"/>
      <c r="Q1105" s="197"/>
      <c r="R1105" s="197"/>
      <c r="S1105" s="197"/>
      <c r="T1105" s="198"/>
      <c r="AT1105" s="199" t="s">
        <v>202</v>
      </c>
      <c r="AU1105" s="199" t="s">
        <v>88</v>
      </c>
      <c r="AV1105" s="13" t="s">
        <v>86</v>
      </c>
      <c r="AW1105" s="13" t="s">
        <v>37</v>
      </c>
      <c r="AX1105" s="13" t="s">
        <v>78</v>
      </c>
      <c r="AY1105" s="199" t="s">
        <v>193</v>
      </c>
    </row>
    <row r="1106" spans="1:65" s="13" customFormat="1" ht="11.25">
      <c r="B1106" s="189"/>
      <c r="C1106" s="190"/>
      <c r="D1106" s="191" t="s">
        <v>202</v>
      </c>
      <c r="E1106" s="192" t="s">
        <v>19</v>
      </c>
      <c r="F1106" s="193" t="s">
        <v>785</v>
      </c>
      <c r="G1106" s="190"/>
      <c r="H1106" s="192" t="s">
        <v>19</v>
      </c>
      <c r="I1106" s="194"/>
      <c r="J1106" s="190"/>
      <c r="K1106" s="190"/>
      <c r="L1106" s="195"/>
      <c r="M1106" s="196"/>
      <c r="N1106" s="197"/>
      <c r="O1106" s="197"/>
      <c r="P1106" s="197"/>
      <c r="Q1106" s="197"/>
      <c r="R1106" s="197"/>
      <c r="S1106" s="197"/>
      <c r="T1106" s="198"/>
      <c r="AT1106" s="199" t="s">
        <v>202</v>
      </c>
      <c r="AU1106" s="199" t="s">
        <v>88</v>
      </c>
      <c r="AV1106" s="13" t="s">
        <v>86</v>
      </c>
      <c r="AW1106" s="13" t="s">
        <v>37</v>
      </c>
      <c r="AX1106" s="13" t="s">
        <v>78</v>
      </c>
      <c r="AY1106" s="199" t="s">
        <v>193</v>
      </c>
    </row>
    <row r="1107" spans="1:65" s="13" customFormat="1" ht="11.25">
      <c r="B1107" s="189"/>
      <c r="C1107" s="190"/>
      <c r="D1107" s="191" t="s">
        <v>202</v>
      </c>
      <c r="E1107" s="192" t="s">
        <v>19</v>
      </c>
      <c r="F1107" s="193" t="s">
        <v>205</v>
      </c>
      <c r="G1107" s="190"/>
      <c r="H1107" s="192" t="s">
        <v>19</v>
      </c>
      <c r="I1107" s="194"/>
      <c r="J1107" s="190"/>
      <c r="K1107" s="190"/>
      <c r="L1107" s="195"/>
      <c r="M1107" s="196"/>
      <c r="N1107" s="197"/>
      <c r="O1107" s="197"/>
      <c r="P1107" s="197"/>
      <c r="Q1107" s="197"/>
      <c r="R1107" s="197"/>
      <c r="S1107" s="197"/>
      <c r="T1107" s="198"/>
      <c r="AT1107" s="199" t="s">
        <v>202</v>
      </c>
      <c r="AU1107" s="199" t="s">
        <v>88</v>
      </c>
      <c r="AV1107" s="13" t="s">
        <v>86</v>
      </c>
      <c r="AW1107" s="13" t="s">
        <v>37</v>
      </c>
      <c r="AX1107" s="13" t="s">
        <v>78</v>
      </c>
      <c r="AY1107" s="199" t="s">
        <v>193</v>
      </c>
    </row>
    <row r="1108" spans="1:65" s="13" customFormat="1" ht="11.25">
      <c r="B1108" s="189"/>
      <c r="C1108" s="190"/>
      <c r="D1108" s="191" t="s">
        <v>202</v>
      </c>
      <c r="E1108" s="192" t="s">
        <v>19</v>
      </c>
      <c r="F1108" s="193" t="s">
        <v>786</v>
      </c>
      <c r="G1108" s="190"/>
      <c r="H1108" s="192" t="s">
        <v>19</v>
      </c>
      <c r="I1108" s="194"/>
      <c r="J1108" s="190"/>
      <c r="K1108" s="190"/>
      <c r="L1108" s="195"/>
      <c r="M1108" s="196"/>
      <c r="N1108" s="197"/>
      <c r="O1108" s="197"/>
      <c r="P1108" s="197"/>
      <c r="Q1108" s="197"/>
      <c r="R1108" s="197"/>
      <c r="S1108" s="197"/>
      <c r="T1108" s="198"/>
      <c r="AT1108" s="199" t="s">
        <v>202</v>
      </c>
      <c r="AU1108" s="199" t="s">
        <v>88</v>
      </c>
      <c r="AV1108" s="13" t="s">
        <v>86</v>
      </c>
      <c r="AW1108" s="13" t="s">
        <v>37</v>
      </c>
      <c r="AX1108" s="13" t="s">
        <v>78</v>
      </c>
      <c r="AY1108" s="199" t="s">
        <v>193</v>
      </c>
    </row>
    <row r="1109" spans="1:65" s="14" customFormat="1" ht="11.25">
      <c r="B1109" s="200"/>
      <c r="C1109" s="201"/>
      <c r="D1109" s="191" t="s">
        <v>202</v>
      </c>
      <c r="E1109" s="202" t="s">
        <v>19</v>
      </c>
      <c r="F1109" s="203" t="s">
        <v>787</v>
      </c>
      <c r="G1109" s="201"/>
      <c r="H1109" s="204">
        <v>429</v>
      </c>
      <c r="I1109" s="205"/>
      <c r="J1109" s="201"/>
      <c r="K1109" s="201"/>
      <c r="L1109" s="206"/>
      <c r="M1109" s="207"/>
      <c r="N1109" s="208"/>
      <c r="O1109" s="208"/>
      <c r="P1109" s="208"/>
      <c r="Q1109" s="208"/>
      <c r="R1109" s="208"/>
      <c r="S1109" s="208"/>
      <c r="T1109" s="209"/>
      <c r="AT1109" s="210" t="s">
        <v>202</v>
      </c>
      <c r="AU1109" s="210" t="s">
        <v>88</v>
      </c>
      <c r="AV1109" s="14" t="s">
        <v>88</v>
      </c>
      <c r="AW1109" s="14" t="s">
        <v>37</v>
      </c>
      <c r="AX1109" s="14" t="s">
        <v>78</v>
      </c>
      <c r="AY1109" s="210" t="s">
        <v>193</v>
      </c>
    </row>
    <row r="1110" spans="1:65" s="15" customFormat="1" ht="11.25">
      <c r="B1110" s="211"/>
      <c r="C1110" s="212"/>
      <c r="D1110" s="191" t="s">
        <v>202</v>
      </c>
      <c r="E1110" s="213" t="s">
        <v>19</v>
      </c>
      <c r="F1110" s="214" t="s">
        <v>207</v>
      </c>
      <c r="G1110" s="212"/>
      <c r="H1110" s="215">
        <v>429</v>
      </c>
      <c r="I1110" s="216"/>
      <c r="J1110" s="212"/>
      <c r="K1110" s="212"/>
      <c r="L1110" s="217"/>
      <c r="M1110" s="218"/>
      <c r="N1110" s="219"/>
      <c r="O1110" s="219"/>
      <c r="P1110" s="219"/>
      <c r="Q1110" s="219"/>
      <c r="R1110" s="219"/>
      <c r="S1110" s="219"/>
      <c r="T1110" s="220"/>
      <c r="AT1110" s="221" t="s">
        <v>202</v>
      </c>
      <c r="AU1110" s="221" t="s">
        <v>88</v>
      </c>
      <c r="AV1110" s="15" t="s">
        <v>200</v>
      </c>
      <c r="AW1110" s="15" t="s">
        <v>37</v>
      </c>
      <c r="AX1110" s="15" t="s">
        <v>86</v>
      </c>
      <c r="AY1110" s="221" t="s">
        <v>193</v>
      </c>
    </row>
    <row r="1111" spans="1:65" s="2" customFormat="1" ht="24.2" customHeight="1">
      <c r="A1111" s="36"/>
      <c r="B1111" s="37"/>
      <c r="C1111" s="176" t="s">
        <v>1089</v>
      </c>
      <c r="D1111" s="176" t="s">
        <v>196</v>
      </c>
      <c r="E1111" s="177" t="s">
        <v>1090</v>
      </c>
      <c r="F1111" s="178" t="s">
        <v>1091</v>
      </c>
      <c r="G1111" s="179" t="s">
        <v>442</v>
      </c>
      <c r="H1111" s="180">
        <v>64</v>
      </c>
      <c r="I1111" s="181"/>
      <c r="J1111" s="182">
        <f>ROUND(I1111*H1111,2)</f>
        <v>0</v>
      </c>
      <c r="K1111" s="178" t="s">
        <v>19</v>
      </c>
      <c r="L1111" s="41"/>
      <c r="M1111" s="183" t="s">
        <v>19</v>
      </c>
      <c r="N1111" s="184" t="s">
        <v>49</v>
      </c>
      <c r="O1111" s="66"/>
      <c r="P1111" s="185">
        <f>O1111*H1111</f>
        <v>0</v>
      </c>
      <c r="Q1111" s="185">
        <v>5.6099999999999997E-2</v>
      </c>
      <c r="R1111" s="185">
        <f>Q1111*H1111</f>
        <v>3.5903999999999998</v>
      </c>
      <c r="S1111" s="185">
        <v>0</v>
      </c>
      <c r="T1111" s="186">
        <f>S1111*H1111</f>
        <v>0</v>
      </c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R1111" s="187" t="s">
        <v>295</v>
      </c>
      <c r="AT1111" s="187" t="s">
        <v>196</v>
      </c>
      <c r="AU1111" s="187" t="s">
        <v>88</v>
      </c>
      <c r="AY1111" s="19" t="s">
        <v>193</v>
      </c>
      <c r="BE1111" s="188">
        <f>IF(N1111="základní",J1111,0)</f>
        <v>0</v>
      </c>
      <c r="BF1111" s="188">
        <f>IF(N1111="snížená",J1111,0)</f>
        <v>0</v>
      </c>
      <c r="BG1111" s="188">
        <f>IF(N1111="zákl. přenesená",J1111,0)</f>
        <v>0</v>
      </c>
      <c r="BH1111" s="188">
        <f>IF(N1111="sníž. přenesená",J1111,0)</f>
        <v>0</v>
      </c>
      <c r="BI1111" s="188">
        <f>IF(N1111="nulová",J1111,0)</f>
        <v>0</v>
      </c>
      <c r="BJ1111" s="19" t="s">
        <v>86</v>
      </c>
      <c r="BK1111" s="188">
        <f>ROUND(I1111*H1111,2)</f>
        <v>0</v>
      </c>
      <c r="BL1111" s="19" t="s">
        <v>295</v>
      </c>
      <c r="BM1111" s="187" t="s">
        <v>1092</v>
      </c>
    </row>
    <row r="1112" spans="1:65" s="13" customFormat="1" ht="11.25">
      <c r="B1112" s="189"/>
      <c r="C1112" s="190"/>
      <c r="D1112" s="191" t="s">
        <v>202</v>
      </c>
      <c r="E1112" s="192" t="s">
        <v>19</v>
      </c>
      <c r="F1112" s="193" t="s">
        <v>203</v>
      </c>
      <c r="G1112" s="190"/>
      <c r="H1112" s="192" t="s">
        <v>19</v>
      </c>
      <c r="I1112" s="194"/>
      <c r="J1112" s="190"/>
      <c r="K1112" s="190"/>
      <c r="L1112" s="195"/>
      <c r="M1112" s="196"/>
      <c r="N1112" s="197"/>
      <c r="O1112" s="197"/>
      <c r="P1112" s="197"/>
      <c r="Q1112" s="197"/>
      <c r="R1112" s="197"/>
      <c r="S1112" s="197"/>
      <c r="T1112" s="198"/>
      <c r="AT1112" s="199" t="s">
        <v>202</v>
      </c>
      <c r="AU1112" s="199" t="s">
        <v>88</v>
      </c>
      <c r="AV1112" s="13" t="s">
        <v>86</v>
      </c>
      <c r="AW1112" s="13" t="s">
        <v>37</v>
      </c>
      <c r="AX1112" s="13" t="s">
        <v>78</v>
      </c>
      <c r="AY1112" s="199" t="s">
        <v>193</v>
      </c>
    </row>
    <row r="1113" spans="1:65" s="13" customFormat="1" ht="11.25">
      <c r="B1113" s="189"/>
      <c r="C1113" s="190"/>
      <c r="D1113" s="191" t="s">
        <v>202</v>
      </c>
      <c r="E1113" s="192" t="s">
        <v>19</v>
      </c>
      <c r="F1113" s="193" t="s">
        <v>547</v>
      </c>
      <c r="G1113" s="190"/>
      <c r="H1113" s="192" t="s">
        <v>19</v>
      </c>
      <c r="I1113" s="194"/>
      <c r="J1113" s="190"/>
      <c r="K1113" s="190"/>
      <c r="L1113" s="195"/>
      <c r="M1113" s="196"/>
      <c r="N1113" s="197"/>
      <c r="O1113" s="197"/>
      <c r="P1113" s="197"/>
      <c r="Q1113" s="197"/>
      <c r="R1113" s="197"/>
      <c r="S1113" s="197"/>
      <c r="T1113" s="198"/>
      <c r="AT1113" s="199" t="s">
        <v>202</v>
      </c>
      <c r="AU1113" s="199" t="s">
        <v>88</v>
      </c>
      <c r="AV1113" s="13" t="s">
        <v>86</v>
      </c>
      <c r="AW1113" s="13" t="s">
        <v>37</v>
      </c>
      <c r="AX1113" s="13" t="s">
        <v>78</v>
      </c>
      <c r="AY1113" s="199" t="s">
        <v>193</v>
      </c>
    </row>
    <row r="1114" spans="1:65" s="13" customFormat="1" ht="11.25">
      <c r="B1114" s="189"/>
      <c r="C1114" s="190"/>
      <c r="D1114" s="191" t="s">
        <v>202</v>
      </c>
      <c r="E1114" s="192" t="s">
        <v>19</v>
      </c>
      <c r="F1114" s="193" t="s">
        <v>338</v>
      </c>
      <c r="G1114" s="190"/>
      <c r="H1114" s="192" t="s">
        <v>19</v>
      </c>
      <c r="I1114" s="194"/>
      <c r="J1114" s="190"/>
      <c r="K1114" s="190"/>
      <c r="L1114" s="195"/>
      <c r="M1114" s="196"/>
      <c r="N1114" s="197"/>
      <c r="O1114" s="197"/>
      <c r="P1114" s="197"/>
      <c r="Q1114" s="197"/>
      <c r="R1114" s="197"/>
      <c r="S1114" s="197"/>
      <c r="T1114" s="198"/>
      <c r="AT1114" s="199" t="s">
        <v>202</v>
      </c>
      <c r="AU1114" s="199" t="s">
        <v>88</v>
      </c>
      <c r="AV1114" s="13" t="s">
        <v>86</v>
      </c>
      <c r="AW1114" s="13" t="s">
        <v>37</v>
      </c>
      <c r="AX1114" s="13" t="s">
        <v>78</v>
      </c>
      <c r="AY1114" s="199" t="s">
        <v>193</v>
      </c>
    </row>
    <row r="1115" spans="1:65" s="13" customFormat="1" ht="11.25">
      <c r="B1115" s="189"/>
      <c r="C1115" s="190"/>
      <c r="D1115" s="191" t="s">
        <v>202</v>
      </c>
      <c r="E1115" s="192" t="s">
        <v>19</v>
      </c>
      <c r="F1115" s="193" t="s">
        <v>548</v>
      </c>
      <c r="G1115" s="190"/>
      <c r="H1115" s="192" t="s">
        <v>19</v>
      </c>
      <c r="I1115" s="194"/>
      <c r="J1115" s="190"/>
      <c r="K1115" s="190"/>
      <c r="L1115" s="195"/>
      <c r="M1115" s="196"/>
      <c r="N1115" s="197"/>
      <c r="O1115" s="197"/>
      <c r="P1115" s="197"/>
      <c r="Q1115" s="197"/>
      <c r="R1115" s="197"/>
      <c r="S1115" s="197"/>
      <c r="T1115" s="198"/>
      <c r="AT1115" s="199" t="s">
        <v>202</v>
      </c>
      <c r="AU1115" s="199" t="s">
        <v>88</v>
      </c>
      <c r="AV1115" s="13" t="s">
        <v>86</v>
      </c>
      <c r="AW1115" s="13" t="s">
        <v>37</v>
      </c>
      <c r="AX1115" s="13" t="s">
        <v>78</v>
      </c>
      <c r="AY1115" s="199" t="s">
        <v>193</v>
      </c>
    </row>
    <row r="1116" spans="1:65" s="14" customFormat="1" ht="11.25">
      <c r="B1116" s="200"/>
      <c r="C1116" s="201"/>
      <c r="D1116" s="191" t="s">
        <v>202</v>
      </c>
      <c r="E1116" s="202" t="s">
        <v>19</v>
      </c>
      <c r="F1116" s="203" t="s">
        <v>1093</v>
      </c>
      <c r="G1116" s="201"/>
      <c r="H1116" s="204">
        <v>64</v>
      </c>
      <c r="I1116" s="205"/>
      <c r="J1116" s="201"/>
      <c r="K1116" s="201"/>
      <c r="L1116" s="206"/>
      <c r="M1116" s="207"/>
      <c r="N1116" s="208"/>
      <c r="O1116" s="208"/>
      <c r="P1116" s="208"/>
      <c r="Q1116" s="208"/>
      <c r="R1116" s="208"/>
      <c r="S1116" s="208"/>
      <c r="T1116" s="209"/>
      <c r="AT1116" s="210" t="s">
        <v>202</v>
      </c>
      <c r="AU1116" s="210" t="s">
        <v>88</v>
      </c>
      <c r="AV1116" s="14" t="s">
        <v>88</v>
      </c>
      <c r="AW1116" s="14" t="s">
        <v>37</v>
      </c>
      <c r="AX1116" s="14" t="s">
        <v>78</v>
      </c>
      <c r="AY1116" s="210" t="s">
        <v>193</v>
      </c>
    </row>
    <row r="1117" spans="1:65" s="15" customFormat="1" ht="11.25">
      <c r="B1117" s="211"/>
      <c r="C1117" s="212"/>
      <c r="D1117" s="191" t="s">
        <v>202</v>
      </c>
      <c r="E1117" s="213" t="s">
        <v>19</v>
      </c>
      <c r="F1117" s="214" t="s">
        <v>207</v>
      </c>
      <c r="G1117" s="212"/>
      <c r="H1117" s="215">
        <v>64</v>
      </c>
      <c r="I1117" s="216"/>
      <c r="J1117" s="212"/>
      <c r="K1117" s="212"/>
      <c r="L1117" s="217"/>
      <c r="M1117" s="218"/>
      <c r="N1117" s="219"/>
      <c r="O1117" s="219"/>
      <c r="P1117" s="219"/>
      <c r="Q1117" s="219"/>
      <c r="R1117" s="219"/>
      <c r="S1117" s="219"/>
      <c r="T1117" s="220"/>
      <c r="AT1117" s="221" t="s">
        <v>202</v>
      </c>
      <c r="AU1117" s="221" t="s">
        <v>88</v>
      </c>
      <c r="AV1117" s="15" t="s">
        <v>200</v>
      </c>
      <c r="AW1117" s="15" t="s">
        <v>37</v>
      </c>
      <c r="AX1117" s="15" t="s">
        <v>86</v>
      </c>
      <c r="AY1117" s="221" t="s">
        <v>193</v>
      </c>
    </row>
    <row r="1118" spans="1:65" s="2" customFormat="1" ht="37.9" customHeight="1">
      <c r="A1118" s="36"/>
      <c r="B1118" s="37"/>
      <c r="C1118" s="176" t="s">
        <v>1094</v>
      </c>
      <c r="D1118" s="176" t="s">
        <v>196</v>
      </c>
      <c r="E1118" s="177" t="s">
        <v>1095</v>
      </c>
      <c r="F1118" s="178" t="s">
        <v>1096</v>
      </c>
      <c r="G1118" s="179" t="s">
        <v>104</v>
      </c>
      <c r="H1118" s="180">
        <v>42.030999999999999</v>
      </c>
      <c r="I1118" s="181"/>
      <c r="J1118" s="182">
        <f>ROUND(I1118*H1118,2)</f>
        <v>0</v>
      </c>
      <c r="K1118" s="178" t="s">
        <v>212</v>
      </c>
      <c r="L1118" s="41"/>
      <c r="M1118" s="183" t="s">
        <v>19</v>
      </c>
      <c r="N1118" s="184" t="s">
        <v>49</v>
      </c>
      <c r="O1118" s="66"/>
      <c r="P1118" s="185">
        <f>O1118*H1118</f>
        <v>0</v>
      </c>
      <c r="Q1118" s="185">
        <v>2.3367804999999998E-2</v>
      </c>
      <c r="R1118" s="185">
        <f>Q1118*H1118</f>
        <v>0.98217221195499993</v>
      </c>
      <c r="S1118" s="185">
        <v>0</v>
      </c>
      <c r="T1118" s="186">
        <f>S1118*H1118</f>
        <v>0</v>
      </c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R1118" s="187" t="s">
        <v>295</v>
      </c>
      <c r="AT1118" s="187" t="s">
        <v>196</v>
      </c>
      <c r="AU1118" s="187" t="s">
        <v>88</v>
      </c>
      <c r="AY1118" s="19" t="s">
        <v>193</v>
      </c>
      <c r="BE1118" s="188">
        <f>IF(N1118="základní",J1118,0)</f>
        <v>0</v>
      </c>
      <c r="BF1118" s="188">
        <f>IF(N1118="snížená",J1118,0)</f>
        <v>0</v>
      </c>
      <c r="BG1118" s="188">
        <f>IF(N1118="zákl. přenesená",J1118,0)</f>
        <v>0</v>
      </c>
      <c r="BH1118" s="188">
        <f>IF(N1118="sníž. přenesená",J1118,0)</f>
        <v>0</v>
      </c>
      <c r="BI1118" s="188">
        <f>IF(N1118="nulová",J1118,0)</f>
        <v>0</v>
      </c>
      <c r="BJ1118" s="19" t="s">
        <v>86</v>
      </c>
      <c r="BK1118" s="188">
        <f>ROUND(I1118*H1118,2)</f>
        <v>0</v>
      </c>
      <c r="BL1118" s="19" t="s">
        <v>295</v>
      </c>
      <c r="BM1118" s="187" t="s">
        <v>1097</v>
      </c>
    </row>
    <row r="1119" spans="1:65" s="2" customFormat="1" ht="11.25">
      <c r="A1119" s="36"/>
      <c r="B1119" s="37"/>
      <c r="C1119" s="38"/>
      <c r="D1119" s="222" t="s">
        <v>214</v>
      </c>
      <c r="E1119" s="38"/>
      <c r="F1119" s="223" t="s">
        <v>1098</v>
      </c>
      <c r="G1119" s="38"/>
      <c r="H1119" s="38"/>
      <c r="I1119" s="224"/>
      <c r="J1119" s="38"/>
      <c r="K1119" s="38"/>
      <c r="L1119" s="41"/>
      <c r="M1119" s="225"/>
      <c r="N1119" s="226"/>
      <c r="O1119" s="66"/>
      <c r="P1119" s="66"/>
      <c r="Q1119" s="66"/>
      <c r="R1119" s="66"/>
      <c r="S1119" s="66"/>
      <c r="T1119" s="67"/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T1119" s="19" t="s">
        <v>214</v>
      </c>
      <c r="AU1119" s="19" t="s">
        <v>88</v>
      </c>
    </row>
    <row r="1120" spans="1:65" s="14" customFormat="1" ht="22.5">
      <c r="B1120" s="200"/>
      <c r="C1120" s="201"/>
      <c r="D1120" s="191" t="s">
        <v>202</v>
      </c>
      <c r="E1120" s="202" t="s">
        <v>19</v>
      </c>
      <c r="F1120" s="203" t="s">
        <v>1099</v>
      </c>
      <c r="G1120" s="201"/>
      <c r="H1120" s="204">
        <v>11.192</v>
      </c>
      <c r="I1120" s="205"/>
      <c r="J1120" s="201"/>
      <c r="K1120" s="201"/>
      <c r="L1120" s="206"/>
      <c r="M1120" s="207"/>
      <c r="N1120" s="208"/>
      <c r="O1120" s="208"/>
      <c r="P1120" s="208"/>
      <c r="Q1120" s="208"/>
      <c r="R1120" s="208"/>
      <c r="S1120" s="208"/>
      <c r="T1120" s="209"/>
      <c r="AT1120" s="210" t="s">
        <v>202</v>
      </c>
      <c r="AU1120" s="210" t="s">
        <v>88</v>
      </c>
      <c r="AV1120" s="14" t="s">
        <v>88</v>
      </c>
      <c r="AW1120" s="14" t="s">
        <v>37</v>
      </c>
      <c r="AX1120" s="14" t="s">
        <v>78</v>
      </c>
      <c r="AY1120" s="210" t="s">
        <v>193</v>
      </c>
    </row>
    <row r="1121" spans="1:65" s="14" customFormat="1" ht="11.25">
      <c r="B1121" s="200"/>
      <c r="C1121" s="201"/>
      <c r="D1121" s="191" t="s">
        <v>202</v>
      </c>
      <c r="E1121" s="202" t="s">
        <v>19</v>
      </c>
      <c r="F1121" s="203" t="s">
        <v>132</v>
      </c>
      <c r="G1121" s="201"/>
      <c r="H1121" s="204">
        <v>28.094000000000001</v>
      </c>
      <c r="I1121" s="205"/>
      <c r="J1121" s="201"/>
      <c r="K1121" s="201"/>
      <c r="L1121" s="206"/>
      <c r="M1121" s="207"/>
      <c r="N1121" s="208"/>
      <c r="O1121" s="208"/>
      <c r="P1121" s="208"/>
      <c r="Q1121" s="208"/>
      <c r="R1121" s="208"/>
      <c r="S1121" s="208"/>
      <c r="T1121" s="209"/>
      <c r="AT1121" s="210" t="s">
        <v>202</v>
      </c>
      <c r="AU1121" s="210" t="s">
        <v>88</v>
      </c>
      <c r="AV1121" s="14" t="s">
        <v>88</v>
      </c>
      <c r="AW1121" s="14" t="s">
        <v>37</v>
      </c>
      <c r="AX1121" s="14" t="s">
        <v>78</v>
      </c>
      <c r="AY1121" s="210" t="s">
        <v>193</v>
      </c>
    </row>
    <row r="1122" spans="1:65" s="14" customFormat="1" ht="11.25">
      <c r="B1122" s="200"/>
      <c r="C1122" s="201"/>
      <c r="D1122" s="191" t="s">
        <v>202</v>
      </c>
      <c r="E1122" s="202" t="s">
        <v>19</v>
      </c>
      <c r="F1122" s="203" t="s">
        <v>135</v>
      </c>
      <c r="G1122" s="201"/>
      <c r="H1122" s="204">
        <v>2.7450000000000001</v>
      </c>
      <c r="I1122" s="205"/>
      <c r="J1122" s="201"/>
      <c r="K1122" s="201"/>
      <c r="L1122" s="206"/>
      <c r="M1122" s="207"/>
      <c r="N1122" s="208"/>
      <c r="O1122" s="208"/>
      <c r="P1122" s="208"/>
      <c r="Q1122" s="208"/>
      <c r="R1122" s="208"/>
      <c r="S1122" s="208"/>
      <c r="T1122" s="209"/>
      <c r="AT1122" s="210" t="s">
        <v>202</v>
      </c>
      <c r="AU1122" s="210" t="s">
        <v>88</v>
      </c>
      <c r="AV1122" s="14" t="s">
        <v>88</v>
      </c>
      <c r="AW1122" s="14" t="s">
        <v>37</v>
      </c>
      <c r="AX1122" s="14" t="s">
        <v>78</v>
      </c>
      <c r="AY1122" s="210" t="s">
        <v>193</v>
      </c>
    </row>
    <row r="1123" spans="1:65" s="15" customFormat="1" ht="11.25">
      <c r="B1123" s="211"/>
      <c r="C1123" s="212"/>
      <c r="D1123" s="191" t="s">
        <v>202</v>
      </c>
      <c r="E1123" s="213" t="s">
        <v>19</v>
      </c>
      <c r="F1123" s="214" t="s">
        <v>207</v>
      </c>
      <c r="G1123" s="212"/>
      <c r="H1123" s="215">
        <v>42.030999999999999</v>
      </c>
      <c r="I1123" s="216"/>
      <c r="J1123" s="212"/>
      <c r="K1123" s="212"/>
      <c r="L1123" s="217"/>
      <c r="M1123" s="218"/>
      <c r="N1123" s="219"/>
      <c r="O1123" s="219"/>
      <c r="P1123" s="219"/>
      <c r="Q1123" s="219"/>
      <c r="R1123" s="219"/>
      <c r="S1123" s="219"/>
      <c r="T1123" s="220"/>
      <c r="AT1123" s="221" t="s">
        <v>202</v>
      </c>
      <c r="AU1123" s="221" t="s">
        <v>88</v>
      </c>
      <c r="AV1123" s="15" t="s">
        <v>200</v>
      </c>
      <c r="AW1123" s="15" t="s">
        <v>37</v>
      </c>
      <c r="AX1123" s="15" t="s">
        <v>86</v>
      </c>
      <c r="AY1123" s="221" t="s">
        <v>193</v>
      </c>
    </row>
    <row r="1124" spans="1:65" s="2" customFormat="1" ht="24.2" customHeight="1">
      <c r="A1124" s="36"/>
      <c r="B1124" s="37"/>
      <c r="C1124" s="176" t="s">
        <v>1100</v>
      </c>
      <c r="D1124" s="176" t="s">
        <v>196</v>
      </c>
      <c r="E1124" s="177" t="s">
        <v>1101</v>
      </c>
      <c r="F1124" s="178" t="s">
        <v>1102</v>
      </c>
      <c r="G1124" s="179" t="s">
        <v>97</v>
      </c>
      <c r="H1124" s="180">
        <v>10.199999999999999</v>
      </c>
      <c r="I1124" s="181"/>
      <c r="J1124" s="182">
        <f>ROUND(I1124*H1124,2)</f>
        <v>0</v>
      </c>
      <c r="K1124" s="178" t="s">
        <v>212</v>
      </c>
      <c r="L1124" s="41"/>
      <c r="M1124" s="183" t="s">
        <v>19</v>
      </c>
      <c r="N1124" s="184" t="s">
        <v>49</v>
      </c>
      <c r="O1124" s="66"/>
      <c r="P1124" s="185">
        <f>O1124*H1124</f>
        <v>0</v>
      </c>
      <c r="Q1124" s="185">
        <v>0</v>
      </c>
      <c r="R1124" s="185">
        <f>Q1124*H1124</f>
        <v>0</v>
      </c>
      <c r="S1124" s="185">
        <v>0.03</v>
      </c>
      <c r="T1124" s="186">
        <f>S1124*H1124</f>
        <v>0.30599999999999999</v>
      </c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R1124" s="187" t="s">
        <v>295</v>
      </c>
      <c r="AT1124" s="187" t="s">
        <v>196</v>
      </c>
      <c r="AU1124" s="187" t="s">
        <v>88</v>
      </c>
      <c r="AY1124" s="19" t="s">
        <v>193</v>
      </c>
      <c r="BE1124" s="188">
        <f>IF(N1124="základní",J1124,0)</f>
        <v>0</v>
      </c>
      <c r="BF1124" s="188">
        <f>IF(N1124="snížená",J1124,0)</f>
        <v>0</v>
      </c>
      <c r="BG1124" s="188">
        <f>IF(N1124="zákl. přenesená",J1124,0)</f>
        <v>0</v>
      </c>
      <c r="BH1124" s="188">
        <f>IF(N1124="sníž. přenesená",J1124,0)</f>
        <v>0</v>
      </c>
      <c r="BI1124" s="188">
        <f>IF(N1124="nulová",J1124,0)</f>
        <v>0</v>
      </c>
      <c r="BJ1124" s="19" t="s">
        <v>86</v>
      </c>
      <c r="BK1124" s="188">
        <f>ROUND(I1124*H1124,2)</f>
        <v>0</v>
      </c>
      <c r="BL1124" s="19" t="s">
        <v>295</v>
      </c>
      <c r="BM1124" s="187" t="s">
        <v>1103</v>
      </c>
    </row>
    <row r="1125" spans="1:65" s="2" customFormat="1" ht="11.25">
      <c r="A1125" s="36"/>
      <c r="B1125" s="37"/>
      <c r="C1125" s="38"/>
      <c r="D1125" s="222" t="s">
        <v>214</v>
      </c>
      <c r="E1125" s="38"/>
      <c r="F1125" s="223" t="s">
        <v>1104</v>
      </c>
      <c r="G1125" s="38"/>
      <c r="H1125" s="38"/>
      <c r="I1125" s="224"/>
      <c r="J1125" s="38"/>
      <c r="K1125" s="38"/>
      <c r="L1125" s="41"/>
      <c r="M1125" s="225"/>
      <c r="N1125" s="226"/>
      <c r="O1125" s="66"/>
      <c r="P1125" s="66"/>
      <c r="Q1125" s="66"/>
      <c r="R1125" s="66"/>
      <c r="S1125" s="66"/>
      <c r="T1125" s="67"/>
      <c r="U1125" s="36"/>
      <c r="V1125" s="36"/>
      <c r="W1125" s="36"/>
      <c r="X1125" s="36"/>
      <c r="Y1125" s="36"/>
      <c r="Z1125" s="36"/>
      <c r="AA1125" s="36"/>
      <c r="AB1125" s="36"/>
      <c r="AC1125" s="36"/>
      <c r="AD1125" s="36"/>
      <c r="AE1125" s="36"/>
      <c r="AT1125" s="19" t="s">
        <v>214</v>
      </c>
      <c r="AU1125" s="19" t="s">
        <v>88</v>
      </c>
    </row>
    <row r="1126" spans="1:65" s="13" customFormat="1" ht="11.25">
      <c r="B1126" s="189"/>
      <c r="C1126" s="190"/>
      <c r="D1126" s="191" t="s">
        <v>202</v>
      </c>
      <c r="E1126" s="192" t="s">
        <v>19</v>
      </c>
      <c r="F1126" s="193" t="s">
        <v>203</v>
      </c>
      <c r="G1126" s="190"/>
      <c r="H1126" s="192" t="s">
        <v>19</v>
      </c>
      <c r="I1126" s="194"/>
      <c r="J1126" s="190"/>
      <c r="K1126" s="190"/>
      <c r="L1126" s="195"/>
      <c r="M1126" s="196"/>
      <c r="N1126" s="197"/>
      <c r="O1126" s="197"/>
      <c r="P1126" s="197"/>
      <c r="Q1126" s="197"/>
      <c r="R1126" s="197"/>
      <c r="S1126" s="197"/>
      <c r="T1126" s="198"/>
      <c r="AT1126" s="199" t="s">
        <v>202</v>
      </c>
      <c r="AU1126" s="199" t="s">
        <v>88</v>
      </c>
      <c r="AV1126" s="13" t="s">
        <v>86</v>
      </c>
      <c r="AW1126" s="13" t="s">
        <v>37</v>
      </c>
      <c r="AX1126" s="13" t="s">
        <v>78</v>
      </c>
      <c r="AY1126" s="199" t="s">
        <v>193</v>
      </c>
    </row>
    <row r="1127" spans="1:65" s="13" customFormat="1" ht="11.25">
      <c r="B1127" s="189"/>
      <c r="C1127" s="190"/>
      <c r="D1127" s="191" t="s">
        <v>202</v>
      </c>
      <c r="E1127" s="192" t="s">
        <v>19</v>
      </c>
      <c r="F1127" s="193" t="s">
        <v>337</v>
      </c>
      <c r="G1127" s="190"/>
      <c r="H1127" s="192" t="s">
        <v>19</v>
      </c>
      <c r="I1127" s="194"/>
      <c r="J1127" s="190"/>
      <c r="K1127" s="190"/>
      <c r="L1127" s="195"/>
      <c r="M1127" s="196"/>
      <c r="N1127" s="197"/>
      <c r="O1127" s="197"/>
      <c r="P1127" s="197"/>
      <c r="Q1127" s="197"/>
      <c r="R1127" s="197"/>
      <c r="S1127" s="197"/>
      <c r="T1127" s="198"/>
      <c r="AT1127" s="199" t="s">
        <v>202</v>
      </c>
      <c r="AU1127" s="199" t="s">
        <v>88</v>
      </c>
      <c r="AV1127" s="13" t="s">
        <v>86</v>
      </c>
      <c r="AW1127" s="13" t="s">
        <v>37</v>
      </c>
      <c r="AX1127" s="13" t="s">
        <v>78</v>
      </c>
      <c r="AY1127" s="199" t="s">
        <v>193</v>
      </c>
    </row>
    <row r="1128" spans="1:65" s="13" customFormat="1" ht="11.25">
      <c r="B1128" s="189"/>
      <c r="C1128" s="190"/>
      <c r="D1128" s="191" t="s">
        <v>202</v>
      </c>
      <c r="E1128" s="192" t="s">
        <v>19</v>
      </c>
      <c r="F1128" s="193" t="s">
        <v>338</v>
      </c>
      <c r="G1128" s="190"/>
      <c r="H1128" s="192" t="s">
        <v>19</v>
      </c>
      <c r="I1128" s="194"/>
      <c r="J1128" s="190"/>
      <c r="K1128" s="190"/>
      <c r="L1128" s="195"/>
      <c r="M1128" s="196"/>
      <c r="N1128" s="197"/>
      <c r="O1128" s="197"/>
      <c r="P1128" s="197"/>
      <c r="Q1128" s="197"/>
      <c r="R1128" s="197"/>
      <c r="S1128" s="197"/>
      <c r="T1128" s="198"/>
      <c r="AT1128" s="199" t="s">
        <v>202</v>
      </c>
      <c r="AU1128" s="199" t="s">
        <v>88</v>
      </c>
      <c r="AV1128" s="13" t="s">
        <v>86</v>
      </c>
      <c r="AW1128" s="13" t="s">
        <v>37</v>
      </c>
      <c r="AX1128" s="13" t="s">
        <v>78</v>
      </c>
      <c r="AY1128" s="199" t="s">
        <v>193</v>
      </c>
    </row>
    <row r="1129" spans="1:65" s="14" customFormat="1" ht="11.25">
      <c r="B1129" s="200"/>
      <c r="C1129" s="201"/>
      <c r="D1129" s="191" t="s">
        <v>202</v>
      </c>
      <c r="E1129" s="202" t="s">
        <v>19</v>
      </c>
      <c r="F1129" s="203" t="s">
        <v>343</v>
      </c>
      <c r="G1129" s="201"/>
      <c r="H1129" s="204">
        <v>10.199999999999999</v>
      </c>
      <c r="I1129" s="205"/>
      <c r="J1129" s="201"/>
      <c r="K1129" s="201"/>
      <c r="L1129" s="206"/>
      <c r="M1129" s="207"/>
      <c r="N1129" s="208"/>
      <c r="O1129" s="208"/>
      <c r="P1129" s="208"/>
      <c r="Q1129" s="208"/>
      <c r="R1129" s="208"/>
      <c r="S1129" s="208"/>
      <c r="T1129" s="209"/>
      <c r="AT1129" s="210" t="s">
        <v>202</v>
      </c>
      <c r="AU1129" s="210" t="s">
        <v>88</v>
      </c>
      <c r="AV1129" s="14" t="s">
        <v>88</v>
      </c>
      <c r="AW1129" s="14" t="s">
        <v>37</v>
      </c>
      <c r="AX1129" s="14" t="s">
        <v>78</v>
      </c>
      <c r="AY1129" s="210" t="s">
        <v>193</v>
      </c>
    </row>
    <row r="1130" spans="1:65" s="15" customFormat="1" ht="11.25">
      <c r="B1130" s="211"/>
      <c r="C1130" s="212"/>
      <c r="D1130" s="191" t="s">
        <v>202</v>
      </c>
      <c r="E1130" s="213" t="s">
        <v>19</v>
      </c>
      <c r="F1130" s="214" t="s">
        <v>207</v>
      </c>
      <c r="G1130" s="212"/>
      <c r="H1130" s="215">
        <v>10.199999999999999</v>
      </c>
      <c r="I1130" s="216"/>
      <c r="J1130" s="212"/>
      <c r="K1130" s="212"/>
      <c r="L1130" s="217"/>
      <c r="M1130" s="218"/>
      <c r="N1130" s="219"/>
      <c r="O1130" s="219"/>
      <c r="P1130" s="219"/>
      <c r="Q1130" s="219"/>
      <c r="R1130" s="219"/>
      <c r="S1130" s="219"/>
      <c r="T1130" s="220"/>
      <c r="AT1130" s="221" t="s">
        <v>202</v>
      </c>
      <c r="AU1130" s="221" t="s">
        <v>88</v>
      </c>
      <c r="AV1130" s="15" t="s">
        <v>200</v>
      </c>
      <c r="AW1130" s="15" t="s">
        <v>37</v>
      </c>
      <c r="AX1130" s="15" t="s">
        <v>86</v>
      </c>
      <c r="AY1130" s="221" t="s">
        <v>193</v>
      </c>
    </row>
    <row r="1131" spans="1:65" s="2" customFormat="1" ht="37.9" customHeight="1">
      <c r="A1131" s="36"/>
      <c r="B1131" s="37"/>
      <c r="C1131" s="176" t="s">
        <v>1105</v>
      </c>
      <c r="D1131" s="176" t="s">
        <v>196</v>
      </c>
      <c r="E1131" s="177" t="s">
        <v>1106</v>
      </c>
      <c r="F1131" s="178" t="s">
        <v>1107</v>
      </c>
      <c r="G1131" s="179" t="s">
        <v>97</v>
      </c>
      <c r="H1131" s="180">
        <v>10.199999999999999</v>
      </c>
      <c r="I1131" s="181"/>
      <c r="J1131" s="182">
        <f>ROUND(I1131*H1131,2)</f>
        <v>0</v>
      </c>
      <c r="K1131" s="178" t="s">
        <v>212</v>
      </c>
      <c r="L1131" s="41"/>
      <c r="M1131" s="183" t="s">
        <v>19</v>
      </c>
      <c r="N1131" s="184" t="s">
        <v>49</v>
      </c>
      <c r="O1131" s="66"/>
      <c r="P1131" s="185">
        <f>O1131*H1131</f>
        <v>0</v>
      </c>
      <c r="Q1131" s="185">
        <v>2.9819999999999999E-2</v>
      </c>
      <c r="R1131" s="185">
        <f>Q1131*H1131</f>
        <v>0.30416399999999999</v>
      </c>
      <c r="S1131" s="185">
        <v>0</v>
      </c>
      <c r="T1131" s="186">
        <f>S1131*H1131</f>
        <v>0</v>
      </c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R1131" s="187" t="s">
        <v>295</v>
      </c>
      <c r="AT1131" s="187" t="s">
        <v>196</v>
      </c>
      <c r="AU1131" s="187" t="s">
        <v>88</v>
      </c>
      <c r="AY1131" s="19" t="s">
        <v>193</v>
      </c>
      <c r="BE1131" s="188">
        <f>IF(N1131="základní",J1131,0)</f>
        <v>0</v>
      </c>
      <c r="BF1131" s="188">
        <f>IF(N1131="snížená",J1131,0)</f>
        <v>0</v>
      </c>
      <c r="BG1131" s="188">
        <f>IF(N1131="zákl. přenesená",J1131,0)</f>
        <v>0</v>
      </c>
      <c r="BH1131" s="188">
        <f>IF(N1131="sníž. přenesená",J1131,0)</f>
        <v>0</v>
      </c>
      <c r="BI1131" s="188">
        <f>IF(N1131="nulová",J1131,0)</f>
        <v>0</v>
      </c>
      <c r="BJ1131" s="19" t="s">
        <v>86</v>
      </c>
      <c r="BK1131" s="188">
        <f>ROUND(I1131*H1131,2)</f>
        <v>0</v>
      </c>
      <c r="BL1131" s="19" t="s">
        <v>295</v>
      </c>
      <c r="BM1131" s="187" t="s">
        <v>1108</v>
      </c>
    </row>
    <row r="1132" spans="1:65" s="2" customFormat="1" ht="11.25">
      <c r="A1132" s="36"/>
      <c r="B1132" s="37"/>
      <c r="C1132" s="38"/>
      <c r="D1132" s="222" t="s">
        <v>214</v>
      </c>
      <c r="E1132" s="38"/>
      <c r="F1132" s="223" t="s">
        <v>1109</v>
      </c>
      <c r="G1132" s="38"/>
      <c r="H1132" s="38"/>
      <c r="I1132" s="224"/>
      <c r="J1132" s="38"/>
      <c r="K1132" s="38"/>
      <c r="L1132" s="41"/>
      <c r="M1132" s="225"/>
      <c r="N1132" s="226"/>
      <c r="O1132" s="66"/>
      <c r="P1132" s="66"/>
      <c r="Q1132" s="66"/>
      <c r="R1132" s="66"/>
      <c r="S1132" s="66"/>
      <c r="T1132" s="67"/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T1132" s="19" t="s">
        <v>214</v>
      </c>
      <c r="AU1132" s="19" t="s">
        <v>88</v>
      </c>
    </row>
    <row r="1133" spans="1:65" s="13" customFormat="1" ht="11.25">
      <c r="B1133" s="189"/>
      <c r="C1133" s="190"/>
      <c r="D1133" s="191" t="s">
        <v>202</v>
      </c>
      <c r="E1133" s="192" t="s">
        <v>19</v>
      </c>
      <c r="F1133" s="193" t="s">
        <v>203</v>
      </c>
      <c r="G1133" s="190"/>
      <c r="H1133" s="192" t="s">
        <v>19</v>
      </c>
      <c r="I1133" s="194"/>
      <c r="J1133" s="190"/>
      <c r="K1133" s="190"/>
      <c r="L1133" s="195"/>
      <c r="M1133" s="196"/>
      <c r="N1133" s="197"/>
      <c r="O1133" s="197"/>
      <c r="P1133" s="197"/>
      <c r="Q1133" s="197"/>
      <c r="R1133" s="197"/>
      <c r="S1133" s="197"/>
      <c r="T1133" s="198"/>
      <c r="AT1133" s="199" t="s">
        <v>202</v>
      </c>
      <c r="AU1133" s="199" t="s">
        <v>88</v>
      </c>
      <c r="AV1133" s="13" t="s">
        <v>86</v>
      </c>
      <c r="AW1133" s="13" t="s">
        <v>37</v>
      </c>
      <c r="AX1133" s="13" t="s">
        <v>78</v>
      </c>
      <c r="AY1133" s="199" t="s">
        <v>193</v>
      </c>
    </row>
    <row r="1134" spans="1:65" s="13" customFormat="1" ht="11.25">
      <c r="B1134" s="189"/>
      <c r="C1134" s="190"/>
      <c r="D1134" s="191" t="s">
        <v>202</v>
      </c>
      <c r="E1134" s="192" t="s">
        <v>19</v>
      </c>
      <c r="F1134" s="193" t="s">
        <v>337</v>
      </c>
      <c r="G1134" s="190"/>
      <c r="H1134" s="192" t="s">
        <v>19</v>
      </c>
      <c r="I1134" s="194"/>
      <c r="J1134" s="190"/>
      <c r="K1134" s="190"/>
      <c r="L1134" s="195"/>
      <c r="M1134" s="196"/>
      <c r="N1134" s="197"/>
      <c r="O1134" s="197"/>
      <c r="P1134" s="197"/>
      <c r="Q1134" s="197"/>
      <c r="R1134" s="197"/>
      <c r="S1134" s="197"/>
      <c r="T1134" s="198"/>
      <c r="AT1134" s="199" t="s">
        <v>202</v>
      </c>
      <c r="AU1134" s="199" t="s">
        <v>88</v>
      </c>
      <c r="AV1134" s="13" t="s">
        <v>86</v>
      </c>
      <c r="AW1134" s="13" t="s">
        <v>37</v>
      </c>
      <c r="AX1134" s="13" t="s">
        <v>78</v>
      </c>
      <c r="AY1134" s="199" t="s">
        <v>193</v>
      </c>
    </row>
    <row r="1135" spans="1:65" s="13" customFormat="1" ht="11.25">
      <c r="B1135" s="189"/>
      <c r="C1135" s="190"/>
      <c r="D1135" s="191" t="s">
        <v>202</v>
      </c>
      <c r="E1135" s="192" t="s">
        <v>19</v>
      </c>
      <c r="F1135" s="193" t="s">
        <v>338</v>
      </c>
      <c r="G1135" s="190"/>
      <c r="H1135" s="192" t="s">
        <v>19</v>
      </c>
      <c r="I1135" s="194"/>
      <c r="J1135" s="190"/>
      <c r="K1135" s="190"/>
      <c r="L1135" s="195"/>
      <c r="M1135" s="196"/>
      <c r="N1135" s="197"/>
      <c r="O1135" s="197"/>
      <c r="P1135" s="197"/>
      <c r="Q1135" s="197"/>
      <c r="R1135" s="197"/>
      <c r="S1135" s="197"/>
      <c r="T1135" s="198"/>
      <c r="AT1135" s="199" t="s">
        <v>202</v>
      </c>
      <c r="AU1135" s="199" t="s">
        <v>88</v>
      </c>
      <c r="AV1135" s="13" t="s">
        <v>86</v>
      </c>
      <c r="AW1135" s="13" t="s">
        <v>37</v>
      </c>
      <c r="AX1135" s="13" t="s">
        <v>78</v>
      </c>
      <c r="AY1135" s="199" t="s">
        <v>193</v>
      </c>
    </row>
    <row r="1136" spans="1:65" s="14" customFormat="1" ht="11.25">
      <c r="B1136" s="200"/>
      <c r="C1136" s="201"/>
      <c r="D1136" s="191" t="s">
        <v>202</v>
      </c>
      <c r="E1136" s="202" t="s">
        <v>19</v>
      </c>
      <c r="F1136" s="203" t="s">
        <v>343</v>
      </c>
      <c r="G1136" s="201"/>
      <c r="H1136" s="204">
        <v>10.199999999999999</v>
      </c>
      <c r="I1136" s="205"/>
      <c r="J1136" s="201"/>
      <c r="K1136" s="201"/>
      <c r="L1136" s="206"/>
      <c r="M1136" s="207"/>
      <c r="N1136" s="208"/>
      <c r="O1136" s="208"/>
      <c r="P1136" s="208"/>
      <c r="Q1136" s="208"/>
      <c r="R1136" s="208"/>
      <c r="S1136" s="208"/>
      <c r="T1136" s="209"/>
      <c r="AT1136" s="210" t="s">
        <v>202</v>
      </c>
      <c r="AU1136" s="210" t="s">
        <v>88</v>
      </c>
      <c r="AV1136" s="14" t="s">
        <v>88</v>
      </c>
      <c r="AW1136" s="14" t="s">
        <v>37</v>
      </c>
      <c r="AX1136" s="14" t="s">
        <v>78</v>
      </c>
      <c r="AY1136" s="210" t="s">
        <v>193</v>
      </c>
    </row>
    <row r="1137" spans="1:65" s="15" customFormat="1" ht="11.25">
      <c r="B1137" s="211"/>
      <c r="C1137" s="212"/>
      <c r="D1137" s="191" t="s">
        <v>202</v>
      </c>
      <c r="E1137" s="213" t="s">
        <v>19</v>
      </c>
      <c r="F1137" s="214" t="s">
        <v>207</v>
      </c>
      <c r="G1137" s="212"/>
      <c r="H1137" s="215">
        <v>10.199999999999999</v>
      </c>
      <c r="I1137" s="216"/>
      <c r="J1137" s="212"/>
      <c r="K1137" s="212"/>
      <c r="L1137" s="217"/>
      <c r="M1137" s="218"/>
      <c r="N1137" s="219"/>
      <c r="O1137" s="219"/>
      <c r="P1137" s="219"/>
      <c r="Q1137" s="219"/>
      <c r="R1137" s="219"/>
      <c r="S1137" s="219"/>
      <c r="T1137" s="220"/>
      <c r="AT1137" s="221" t="s">
        <v>202</v>
      </c>
      <c r="AU1137" s="221" t="s">
        <v>88</v>
      </c>
      <c r="AV1137" s="15" t="s">
        <v>200</v>
      </c>
      <c r="AW1137" s="15" t="s">
        <v>37</v>
      </c>
      <c r="AX1137" s="15" t="s">
        <v>86</v>
      </c>
      <c r="AY1137" s="221" t="s">
        <v>193</v>
      </c>
    </row>
    <row r="1138" spans="1:65" s="2" customFormat="1" ht="37.9" customHeight="1">
      <c r="A1138" s="36"/>
      <c r="B1138" s="37"/>
      <c r="C1138" s="176" t="s">
        <v>1110</v>
      </c>
      <c r="D1138" s="176" t="s">
        <v>196</v>
      </c>
      <c r="E1138" s="177" t="s">
        <v>1111</v>
      </c>
      <c r="F1138" s="178" t="s">
        <v>1112</v>
      </c>
      <c r="G1138" s="179" t="s">
        <v>425</v>
      </c>
      <c r="H1138" s="180">
        <v>430</v>
      </c>
      <c r="I1138" s="181"/>
      <c r="J1138" s="182">
        <f>ROUND(I1138*H1138,2)</f>
        <v>0</v>
      </c>
      <c r="K1138" s="178" t="s">
        <v>212</v>
      </c>
      <c r="L1138" s="41"/>
      <c r="M1138" s="183" t="s">
        <v>19</v>
      </c>
      <c r="N1138" s="184" t="s">
        <v>49</v>
      </c>
      <c r="O1138" s="66"/>
      <c r="P1138" s="185">
        <f>O1138*H1138</f>
        <v>0</v>
      </c>
      <c r="Q1138" s="185">
        <v>0</v>
      </c>
      <c r="R1138" s="185">
        <f>Q1138*H1138</f>
        <v>0</v>
      </c>
      <c r="S1138" s="185">
        <v>0</v>
      </c>
      <c r="T1138" s="186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7" t="s">
        <v>295</v>
      </c>
      <c r="AT1138" s="187" t="s">
        <v>196</v>
      </c>
      <c r="AU1138" s="187" t="s">
        <v>88</v>
      </c>
      <c r="AY1138" s="19" t="s">
        <v>193</v>
      </c>
      <c r="BE1138" s="188">
        <f>IF(N1138="základní",J1138,0)</f>
        <v>0</v>
      </c>
      <c r="BF1138" s="188">
        <f>IF(N1138="snížená",J1138,0)</f>
        <v>0</v>
      </c>
      <c r="BG1138" s="188">
        <f>IF(N1138="zákl. přenesená",J1138,0)</f>
        <v>0</v>
      </c>
      <c r="BH1138" s="188">
        <f>IF(N1138="sníž. přenesená",J1138,0)</f>
        <v>0</v>
      </c>
      <c r="BI1138" s="188">
        <f>IF(N1138="nulová",J1138,0)</f>
        <v>0</v>
      </c>
      <c r="BJ1138" s="19" t="s">
        <v>86</v>
      </c>
      <c r="BK1138" s="188">
        <f>ROUND(I1138*H1138,2)</f>
        <v>0</v>
      </c>
      <c r="BL1138" s="19" t="s">
        <v>295</v>
      </c>
      <c r="BM1138" s="187" t="s">
        <v>1113</v>
      </c>
    </row>
    <row r="1139" spans="1:65" s="2" customFormat="1" ht="11.25">
      <c r="A1139" s="36"/>
      <c r="B1139" s="37"/>
      <c r="C1139" s="38"/>
      <c r="D1139" s="222" t="s">
        <v>214</v>
      </c>
      <c r="E1139" s="38"/>
      <c r="F1139" s="223" t="s">
        <v>1114</v>
      </c>
      <c r="G1139" s="38"/>
      <c r="H1139" s="38"/>
      <c r="I1139" s="224"/>
      <c r="J1139" s="38"/>
      <c r="K1139" s="38"/>
      <c r="L1139" s="41"/>
      <c r="M1139" s="225"/>
      <c r="N1139" s="226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214</v>
      </c>
      <c r="AU1139" s="19" t="s">
        <v>88</v>
      </c>
    </row>
    <row r="1140" spans="1:65" s="13" customFormat="1" ht="11.25">
      <c r="B1140" s="189"/>
      <c r="C1140" s="190"/>
      <c r="D1140" s="191" t="s">
        <v>202</v>
      </c>
      <c r="E1140" s="192" t="s">
        <v>19</v>
      </c>
      <c r="F1140" s="193" t="s">
        <v>203</v>
      </c>
      <c r="G1140" s="190"/>
      <c r="H1140" s="192" t="s">
        <v>19</v>
      </c>
      <c r="I1140" s="194"/>
      <c r="J1140" s="190"/>
      <c r="K1140" s="190"/>
      <c r="L1140" s="195"/>
      <c r="M1140" s="196"/>
      <c r="N1140" s="197"/>
      <c r="O1140" s="197"/>
      <c r="P1140" s="197"/>
      <c r="Q1140" s="197"/>
      <c r="R1140" s="197"/>
      <c r="S1140" s="197"/>
      <c r="T1140" s="198"/>
      <c r="AT1140" s="199" t="s">
        <v>202</v>
      </c>
      <c r="AU1140" s="199" t="s">
        <v>88</v>
      </c>
      <c r="AV1140" s="13" t="s">
        <v>86</v>
      </c>
      <c r="AW1140" s="13" t="s">
        <v>37</v>
      </c>
      <c r="AX1140" s="13" t="s">
        <v>78</v>
      </c>
      <c r="AY1140" s="199" t="s">
        <v>193</v>
      </c>
    </row>
    <row r="1141" spans="1:65" s="13" customFormat="1" ht="11.25">
      <c r="B1141" s="189"/>
      <c r="C1141" s="190"/>
      <c r="D1141" s="191" t="s">
        <v>202</v>
      </c>
      <c r="E1141" s="192" t="s">
        <v>19</v>
      </c>
      <c r="F1141" s="193" t="s">
        <v>801</v>
      </c>
      <c r="G1141" s="190"/>
      <c r="H1141" s="192" t="s">
        <v>19</v>
      </c>
      <c r="I1141" s="194"/>
      <c r="J1141" s="190"/>
      <c r="K1141" s="190"/>
      <c r="L1141" s="195"/>
      <c r="M1141" s="196"/>
      <c r="N1141" s="197"/>
      <c r="O1141" s="197"/>
      <c r="P1141" s="197"/>
      <c r="Q1141" s="197"/>
      <c r="R1141" s="197"/>
      <c r="S1141" s="197"/>
      <c r="T1141" s="198"/>
      <c r="AT1141" s="199" t="s">
        <v>202</v>
      </c>
      <c r="AU1141" s="199" t="s">
        <v>88</v>
      </c>
      <c r="AV1141" s="13" t="s">
        <v>86</v>
      </c>
      <c r="AW1141" s="13" t="s">
        <v>37</v>
      </c>
      <c r="AX1141" s="13" t="s">
        <v>78</v>
      </c>
      <c r="AY1141" s="199" t="s">
        <v>193</v>
      </c>
    </row>
    <row r="1142" spans="1:65" s="13" customFormat="1" ht="11.25">
      <c r="B1142" s="189"/>
      <c r="C1142" s="190"/>
      <c r="D1142" s="191" t="s">
        <v>202</v>
      </c>
      <c r="E1142" s="192" t="s">
        <v>19</v>
      </c>
      <c r="F1142" s="193" t="s">
        <v>338</v>
      </c>
      <c r="G1142" s="190"/>
      <c r="H1142" s="192" t="s">
        <v>19</v>
      </c>
      <c r="I1142" s="194"/>
      <c r="J1142" s="190"/>
      <c r="K1142" s="190"/>
      <c r="L1142" s="195"/>
      <c r="M1142" s="196"/>
      <c r="N1142" s="197"/>
      <c r="O1142" s="197"/>
      <c r="P1142" s="197"/>
      <c r="Q1142" s="197"/>
      <c r="R1142" s="197"/>
      <c r="S1142" s="197"/>
      <c r="T1142" s="198"/>
      <c r="AT1142" s="199" t="s">
        <v>202</v>
      </c>
      <c r="AU1142" s="199" t="s">
        <v>88</v>
      </c>
      <c r="AV1142" s="13" t="s">
        <v>86</v>
      </c>
      <c r="AW1142" s="13" t="s">
        <v>37</v>
      </c>
      <c r="AX1142" s="13" t="s">
        <v>78</v>
      </c>
      <c r="AY1142" s="199" t="s">
        <v>193</v>
      </c>
    </row>
    <row r="1143" spans="1:65" s="14" customFormat="1" ht="33.75">
      <c r="B1143" s="200"/>
      <c r="C1143" s="201"/>
      <c r="D1143" s="191" t="s">
        <v>202</v>
      </c>
      <c r="E1143" s="202" t="s">
        <v>19</v>
      </c>
      <c r="F1143" s="203" t="s">
        <v>1115</v>
      </c>
      <c r="G1143" s="201"/>
      <c r="H1143" s="204">
        <v>430</v>
      </c>
      <c r="I1143" s="205"/>
      <c r="J1143" s="201"/>
      <c r="K1143" s="201"/>
      <c r="L1143" s="206"/>
      <c r="M1143" s="207"/>
      <c r="N1143" s="208"/>
      <c r="O1143" s="208"/>
      <c r="P1143" s="208"/>
      <c r="Q1143" s="208"/>
      <c r="R1143" s="208"/>
      <c r="S1143" s="208"/>
      <c r="T1143" s="209"/>
      <c r="AT1143" s="210" t="s">
        <v>202</v>
      </c>
      <c r="AU1143" s="210" t="s">
        <v>88</v>
      </c>
      <c r="AV1143" s="14" t="s">
        <v>88</v>
      </c>
      <c r="AW1143" s="14" t="s">
        <v>37</v>
      </c>
      <c r="AX1143" s="14" t="s">
        <v>78</v>
      </c>
      <c r="AY1143" s="210" t="s">
        <v>193</v>
      </c>
    </row>
    <row r="1144" spans="1:65" s="15" customFormat="1" ht="11.25">
      <c r="B1144" s="211"/>
      <c r="C1144" s="212"/>
      <c r="D1144" s="191" t="s">
        <v>202</v>
      </c>
      <c r="E1144" s="213" t="s">
        <v>19</v>
      </c>
      <c r="F1144" s="214" t="s">
        <v>207</v>
      </c>
      <c r="G1144" s="212"/>
      <c r="H1144" s="215">
        <v>430</v>
      </c>
      <c r="I1144" s="216"/>
      <c r="J1144" s="212"/>
      <c r="K1144" s="212"/>
      <c r="L1144" s="217"/>
      <c r="M1144" s="218"/>
      <c r="N1144" s="219"/>
      <c r="O1144" s="219"/>
      <c r="P1144" s="219"/>
      <c r="Q1144" s="219"/>
      <c r="R1144" s="219"/>
      <c r="S1144" s="219"/>
      <c r="T1144" s="220"/>
      <c r="AT1144" s="221" t="s">
        <v>202</v>
      </c>
      <c r="AU1144" s="221" t="s">
        <v>88</v>
      </c>
      <c r="AV1144" s="15" t="s">
        <v>200</v>
      </c>
      <c r="AW1144" s="15" t="s">
        <v>37</v>
      </c>
      <c r="AX1144" s="15" t="s">
        <v>86</v>
      </c>
      <c r="AY1144" s="221" t="s">
        <v>193</v>
      </c>
    </row>
    <row r="1145" spans="1:65" s="2" customFormat="1" ht="37.9" customHeight="1">
      <c r="A1145" s="36"/>
      <c r="B1145" s="37"/>
      <c r="C1145" s="176" t="s">
        <v>1116</v>
      </c>
      <c r="D1145" s="176" t="s">
        <v>196</v>
      </c>
      <c r="E1145" s="177" t="s">
        <v>1117</v>
      </c>
      <c r="F1145" s="178" t="s">
        <v>1118</v>
      </c>
      <c r="G1145" s="179" t="s">
        <v>425</v>
      </c>
      <c r="H1145" s="180">
        <v>1</v>
      </c>
      <c r="I1145" s="181"/>
      <c r="J1145" s="182">
        <f>ROUND(I1145*H1145,2)</f>
        <v>0</v>
      </c>
      <c r="K1145" s="178" t="s">
        <v>212</v>
      </c>
      <c r="L1145" s="41"/>
      <c r="M1145" s="183" t="s">
        <v>19</v>
      </c>
      <c r="N1145" s="184" t="s">
        <v>49</v>
      </c>
      <c r="O1145" s="66"/>
      <c r="P1145" s="185">
        <f>O1145*H1145</f>
        <v>0</v>
      </c>
      <c r="Q1145" s="185">
        <v>0</v>
      </c>
      <c r="R1145" s="185">
        <f>Q1145*H1145</f>
        <v>0</v>
      </c>
      <c r="S1145" s="185">
        <v>0</v>
      </c>
      <c r="T1145" s="186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187" t="s">
        <v>295</v>
      </c>
      <c r="AT1145" s="187" t="s">
        <v>196</v>
      </c>
      <c r="AU1145" s="187" t="s">
        <v>88</v>
      </c>
      <c r="AY1145" s="19" t="s">
        <v>193</v>
      </c>
      <c r="BE1145" s="188">
        <f>IF(N1145="základní",J1145,0)</f>
        <v>0</v>
      </c>
      <c r="BF1145" s="188">
        <f>IF(N1145="snížená",J1145,0)</f>
        <v>0</v>
      </c>
      <c r="BG1145" s="188">
        <f>IF(N1145="zákl. přenesená",J1145,0)</f>
        <v>0</v>
      </c>
      <c r="BH1145" s="188">
        <f>IF(N1145="sníž. přenesená",J1145,0)</f>
        <v>0</v>
      </c>
      <c r="BI1145" s="188">
        <f>IF(N1145="nulová",J1145,0)</f>
        <v>0</v>
      </c>
      <c r="BJ1145" s="19" t="s">
        <v>86</v>
      </c>
      <c r="BK1145" s="188">
        <f>ROUND(I1145*H1145,2)</f>
        <v>0</v>
      </c>
      <c r="BL1145" s="19" t="s">
        <v>295</v>
      </c>
      <c r="BM1145" s="187" t="s">
        <v>1119</v>
      </c>
    </row>
    <row r="1146" spans="1:65" s="2" customFormat="1" ht="11.25">
      <c r="A1146" s="36"/>
      <c r="B1146" s="37"/>
      <c r="C1146" s="38"/>
      <c r="D1146" s="222" t="s">
        <v>214</v>
      </c>
      <c r="E1146" s="38"/>
      <c r="F1146" s="223" t="s">
        <v>1120</v>
      </c>
      <c r="G1146" s="38"/>
      <c r="H1146" s="38"/>
      <c r="I1146" s="224"/>
      <c r="J1146" s="38"/>
      <c r="K1146" s="38"/>
      <c r="L1146" s="41"/>
      <c r="M1146" s="225"/>
      <c r="N1146" s="226"/>
      <c r="O1146" s="66"/>
      <c r="P1146" s="66"/>
      <c r="Q1146" s="66"/>
      <c r="R1146" s="66"/>
      <c r="S1146" s="66"/>
      <c r="T1146" s="67"/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T1146" s="19" t="s">
        <v>214</v>
      </c>
      <c r="AU1146" s="19" t="s">
        <v>88</v>
      </c>
    </row>
    <row r="1147" spans="1:65" s="13" customFormat="1" ht="11.25">
      <c r="B1147" s="189"/>
      <c r="C1147" s="190"/>
      <c r="D1147" s="191" t="s">
        <v>202</v>
      </c>
      <c r="E1147" s="192" t="s">
        <v>19</v>
      </c>
      <c r="F1147" s="193" t="s">
        <v>203</v>
      </c>
      <c r="G1147" s="190"/>
      <c r="H1147" s="192" t="s">
        <v>19</v>
      </c>
      <c r="I1147" s="194"/>
      <c r="J1147" s="190"/>
      <c r="K1147" s="190"/>
      <c r="L1147" s="195"/>
      <c r="M1147" s="196"/>
      <c r="N1147" s="197"/>
      <c r="O1147" s="197"/>
      <c r="P1147" s="197"/>
      <c r="Q1147" s="197"/>
      <c r="R1147" s="197"/>
      <c r="S1147" s="197"/>
      <c r="T1147" s="198"/>
      <c r="AT1147" s="199" t="s">
        <v>202</v>
      </c>
      <c r="AU1147" s="199" t="s">
        <v>88</v>
      </c>
      <c r="AV1147" s="13" t="s">
        <v>86</v>
      </c>
      <c r="AW1147" s="13" t="s">
        <v>37</v>
      </c>
      <c r="AX1147" s="13" t="s">
        <v>78</v>
      </c>
      <c r="AY1147" s="199" t="s">
        <v>193</v>
      </c>
    </row>
    <row r="1148" spans="1:65" s="13" customFormat="1" ht="11.25">
      <c r="B1148" s="189"/>
      <c r="C1148" s="190"/>
      <c r="D1148" s="191" t="s">
        <v>202</v>
      </c>
      <c r="E1148" s="192" t="s">
        <v>19</v>
      </c>
      <c r="F1148" s="193" t="s">
        <v>801</v>
      </c>
      <c r="G1148" s="190"/>
      <c r="H1148" s="192" t="s">
        <v>19</v>
      </c>
      <c r="I1148" s="194"/>
      <c r="J1148" s="190"/>
      <c r="K1148" s="190"/>
      <c r="L1148" s="195"/>
      <c r="M1148" s="196"/>
      <c r="N1148" s="197"/>
      <c r="O1148" s="197"/>
      <c r="P1148" s="197"/>
      <c r="Q1148" s="197"/>
      <c r="R1148" s="197"/>
      <c r="S1148" s="197"/>
      <c r="T1148" s="198"/>
      <c r="AT1148" s="199" t="s">
        <v>202</v>
      </c>
      <c r="AU1148" s="199" t="s">
        <v>88</v>
      </c>
      <c r="AV1148" s="13" t="s">
        <v>86</v>
      </c>
      <c r="AW1148" s="13" t="s">
        <v>37</v>
      </c>
      <c r="AX1148" s="13" t="s">
        <v>78</v>
      </c>
      <c r="AY1148" s="199" t="s">
        <v>193</v>
      </c>
    </row>
    <row r="1149" spans="1:65" s="13" customFormat="1" ht="11.25">
      <c r="B1149" s="189"/>
      <c r="C1149" s="190"/>
      <c r="D1149" s="191" t="s">
        <v>202</v>
      </c>
      <c r="E1149" s="192" t="s">
        <v>19</v>
      </c>
      <c r="F1149" s="193" t="s">
        <v>338</v>
      </c>
      <c r="G1149" s="190"/>
      <c r="H1149" s="192" t="s">
        <v>19</v>
      </c>
      <c r="I1149" s="194"/>
      <c r="J1149" s="190"/>
      <c r="K1149" s="190"/>
      <c r="L1149" s="195"/>
      <c r="M1149" s="196"/>
      <c r="N1149" s="197"/>
      <c r="O1149" s="197"/>
      <c r="P1149" s="197"/>
      <c r="Q1149" s="197"/>
      <c r="R1149" s="197"/>
      <c r="S1149" s="197"/>
      <c r="T1149" s="198"/>
      <c r="AT1149" s="199" t="s">
        <v>202</v>
      </c>
      <c r="AU1149" s="199" t="s">
        <v>88</v>
      </c>
      <c r="AV1149" s="13" t="s">
        <v>86</v>
      </c>
      <c r="AW1149" s="13" t="s">
        <v>37</v>
      </c>
      <c r="AX1149" s="13" t="s">
        <v>78</v>
      </c>
      <c r="AY1149" s="199" t="s">
        <v>193</v>
      </c>
    </row>
    <row r="1150" spans="1:65" s="14" customFormat="1" ht="11.25">
      <c r="B1150" s="200"/>
      <c r="C1150" s="201"/>
      <c r="D1150" s="191" t="s">
        <v>202</v>
      </c>
      <c r="E1150" s="202" t="s">
        <v>19</v>
      </c>
      <c r="F1150" s="203" t="s">
        <v>838</v>
      </c>
      <c r="G1150" s="201"/>
      <c r="H1150" s="204">
        <v>1</v>
      </c>
      <c r="I1150" s="205"/>
      <c r="J1150" s="201"/>
      <c r="K1150" s="201"/>
      <c r="L1150" s="206"/>
      <c r="M1150" s="207"/>
      <c r="N1150" s="208"/>
      <c r="O1150" s="208"/>
      <c r="P1150" s="208"/>
      <c r="Q1150" s="208"/>
      <c r="R1150" s="208"/>
      <c r="S1150" s="208"/>
      <c r="T1150" s="209"/>
      <c r="AT1150" s="210" t="s">
        <v>202</v>
      </c>
      <c r="AU1150" s="210" t="s">
        <v>88</v>
      </c>
      <c r="AV1150" s="14" t="s">
        <v>88</v>
      </c>
      <c r="AW1150" s="14" t="s">
        <v>37</v>
      </c>
      <c r="AX1150" s="14" t="s">
        <v>78</v>
      </c>
      <c r="AY1150" s="210" t="s">
        <v>193</v>
      </c>
    </row>
    <row r="1151" spans="1:65" s="15" customFormat="1" ht="11.25">
      <c r="B1151" s="211"/>
      <c r="C1151" s="212"/>
      <c r="D1151" s="191" t="s">
        <v>202</v>
      </c>
      <c r="E1151" s="213" t="s">
        <v>19</v>
      </c>
      <c r="F1151" s="214" t="s">
        <v>207</v>
      </c>
      <c r="G1151" s="212"/>
      <c r="H1151" s="215">
        <v>1</v>
      </c>
      <c r="I1151" s="216"/>
      <c r="J1151" s="212"/>
      <c r="K1151" s="212"/>
      <c r="L1151" s="217"/>
      <c r="M1151" s="218"/>
      <c r="N1151" s="219"/>
      <c r="O1151" s="219"/>
      <c r="P1151" s="219"/>
      <c r="Q1151" s="219"/>
      <c r="R1151" s="219"/>
      <c r="S1151" s="219"/>
      <c r="T1151" s="220"/>
      <c r="AT1151" s="221" t="s">
        <v>202</v>
      </c>
      <c r="AU1151" s="221" t="s">
        <v>88</v>
      </c>
      <c r="AV1151" s="15" t="s">
        <v>200</v>
      </c>
      <c r="AW1151" s="15" t="s">
        <v>37</v>
      </c>
      <c r="AX1151" s="15" t="s">
        <v>86</v>
      </c>
      <c r="AY1151" s="221" t="s">
        <v>193</v>
      </c>
    </row>
    <row r="1152" spans="1:65" s="2" customFormat="1" ht="44.25" customHeight="1">
      <c r="A1152" s="36"/>
      <c r="B1152" s="37"/>
      <c r="C1152" s="176" t="s">
        <v>1121</v>
      </c>
      <c r="D1152" s="176" t="s">
        <v>196</v>
      </c>
      <c r="E1152" s="177" t="s">
        <v>1122</v>
      </c>
      <c r="F1152" s="178" t="s">
        <v>1123</v>
      </c>
      <c r="G1152" s="179" t="s">
        <v>738</v>
      </c>
      <c r="H1152" s="238"/>
      <c r="I1152" s="181"/>
      <c r="J1152" s="182">
        <f>ROUND(I1152*H1152,2)</f>
        <v>0</v>
      </c>
      <c r="K1152" s="178" t="s">
        <v>212</v>
      </c>
      <c r="L1152" s="41"/>
      <c r="M1152" s="183" t="s">
        <v>19</v>
      </c>
      <c r="N1152" s="184" t="s">
        <v>49</v>
      </c>
      <c r="O1152" s="66"/>
      <c r="P1152" s="185">
        <f>O1152*H1152</f>
        <v>0</v>
      </c>
      <c r="Q1152" s="185">
        <v>0</v>
      </c>
      <c r="R1152" s="185">
        <f>Q1152*H1152</f>
        <v>0</v>
      </c>
      <c r="S1152" s="185">
        <v>0</v>
      </c>
      <c r="T1152" s="186">
        <f>S1152*H1152</f>
        <v>0</v>
      </c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R1152" s="187" t="s">
        <v>295</v>
      </c>
      <c r="AT1152" s="187" t="s">
        <v>196</v>
      </c>
      <c r="AU1152" s="187" t="s">
        <v>88</v>
      </c>
      <c r="AY1152" s="19" t="s">
        <v>193</v>
      </c>
      <c r="BE1152" s="188">
        <f>IF(N1152="základní",J1152,0)</f>
        <v>0</v>
      </c>
      <c r="BF1152" s="188">
        <f>IF(N1152="snížená",J1152,0)</f>
        <v>0</v>
      </c>
      <c r="BG1152" s="188">
        <f>IF(N1152="zákl. přenesená",J1152,0)</f>
        <v>0</v>
      </c>
      <c r="BH1152" s="188">
        <f>IF(N1152="sníž. přenesená",J1152,0)</f>
        <v>0</v>
      </c>
      <c r="BI1152" s="188">
        <f>IF(N1152="nulová",J1152,0)</f>
        <v>0</v>
      </c>
      <c r="BJ1152" s="19" t="s">
        <v>86</v>
      </c>
      <c r="BK1152" s="188">
        <f>ROUND(I1152*H1152,2)</f>
        <v>0</v>
      </c>
      <c r="BL1152" s="19" t="s">
        <v>295</v>
      </c>
      <c r="BM1152" s="187" t="s">
        <v>1124</v>
      </c>
    </row>
    <row r="1153" spans="1:65" s="2" customFormat="1" ht="11.25">
      <c r="A1153" s="36"/>
      <c r="B1153" s="37"/>
      <c r="C1153" s="38"/>
      <c r="D1153" s="222" t="s">
        <v>214</v>
      </c>
      <c r="E1153" s="38"/>
      <c r="F1153" s="223" t="s">
        <v>1125</v>
      </c>
      <c r="G1153" s="38"/>
      <c r="H1153" s="38"/>
      <c r="I1153" s="224"/>
      <c r="J1153" s="38"/>
      <c r="K1153" s="38"/>
      <c r="L1153" s="41"/>
      <c r="M1153" s="225"/>
      <c r="N1153" s="226"/>
      <c r="O1153" s="66"/>
      <c r="P1153" s="66"/>
      <c r="Q1153" s="66"/>
      <c r="R1153" s="66"/>
      <c r="S1153" s="66"/>
      <c r="T1153" s="67"/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T1153" s="19" t="s">
        <v>214</v>
      </c>
      <c r="AU1153" s="19" t="s">
        <v>88</v>
      </c>
    </row>
    <row r="1154" spans="1:65" s="12" customFormat="1" ht="22.9" customHeight="1">
      <c r="B1154" s="160"/>
      <c r="C1154" s="161"/>
      <c r="D1154" s="162" t="s">
        <v>77</v>
      </c>
      <c r="E1154" s="174" t="s">
        <v>1126</v>
      </c>
      <c r="F1154" s="174" t="s">
        <v>1127</v>
      </c>
      <c r="G1154" s="161"/>
      <c r="H1154" s="161"/>
      <c r="I1154" s="164"/>
      <c r="J1154" s="175">
        <f>BK1154</f>
        <v>0</v>
      </c>
      <c r="K1154" s="161"/>
      <c r="L1154" s="166"/>
      <c r="M1154" s="167"/>
      <c r="N1154" s="168"/>
      <c r="O1154" s="168"/>
      <c r="P1154" s="169">
        <f>SUM(P1155:P1209)</f>
        <v>0</v>
      </c>
      <c r="Q1154" s="168"/>
      <c r="R1154" s="169">
        <f>SUM(R1155:R1209)</f>
        <v>2.0626010400000001</v>
      </c>
      <c r="S1154" s="168"/>
      <c r="T1154" s="170">
        <f>SUM(T1155:T1209)</f>
        <v>1.73998878</v>
      </c>
      <c r="AR1154" s="171" t="s">
        <v>88</v>
      </c>
      <c r="AT1154" s="172" t="s">
        <v>77</v>
      </c>
      <c r="AU1154" s="172" t="s">
        <v>86</v>
      </c>
      <c r="AY1154" s="171" t="s">
        <v>193</v>
      </c>
      <c r="BK1154" s="173">
        <f>SUM(BK1155:BK1209)</f>
        <v>0</v>
      </c>
    </row>
    <row r="1155" spans="1:65" s="2" customFormat="1" ht="24.2" customHeight="1">
      <c r="A1155" s="36"/>
      <c r="B1155" s="37"/>
      <c r="C1155" s="176" t="s">
        <v>1128</v>
      </c>
      <c r="D1155" s="176" t="s">
        <v>196</v>
      </c>
      <c r="E1155" s="177" t="s">
        <v>1129</v>
      </c>
      <c r="F1155" s="178" t="s">
        <v>1130</v>
      </c>
      <c r="G1155" s="179" t="s">
        <v>97</v>
      </c>
      <c r="H1155" s="180">
        <v>100.986</v>
      </c>
      <c r="I1155" s="181"/>
      <c r="J1155" s="182">
        <f>ROUND(I1155*H1155,2)</f>
        <v>0</v>
      </c>
      <c r="K1155" s="178" t="s">
        <v>19</v>
      </c>
      <c r="L1155" s="41"/>
      <c r="M1155" s="183" t="s">
        <v>19</v>
      </c>
      <c r="N1155" s="184" t="s">
        <v>49</v>
      </c>
      <c r="O1155" s="66"/>
      <c r="P1155" s="185">
        <f>O1155*H1155</f>
        <v>0</v>
      </c>
      <c r="Q1155" s="185">
        <v>1.0000000000000001E-5</v>
      </c>
      <c r="R1155" s="185">
        <f>Q1155*H1155</f>
        <v>1.0098600000000002E-3</v>
      </c>
      <c r="S1155" s="185">
        <v>0</v>
      </c>
      <c r="T1155" s="186">
        <f>S1155*H1155</f>
        <v>0</v>
      </c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R1155" s="187" t="s">
        <v>295</v>
      </c>
      <c r="AT1155" s="187" t="s">
        <v>196</v>
      </c>
      <c r="AU1155" s="187" t="s">
        <v>88</v>
      </c>
      <c r="AY1155" s="19" t="s">
        <v>193</v>
      </c>
      <c r="BE1155" s="188">
        <f>IF(N1155="základní",J1155,0)</f>
        <v>0</v>
      </c>
      <c r="BF1155" s="188">
        <f>IF(N1155="snížená",J1155,0)</f>
        <v>0</v>
      </c>
      <c r="BG1155" s="188">
        <f>IF(N1155="zákl. přenesená",J1155,0)</f>
        <v>0</v>
      </c>
      <c r="BH1155" s="188">
        <f>IF(N1155="sníž. přenesená",J1155,0)</f>
        <v>0</v>
      </c>
      <c r="BI1155" s="188">
        <f>IF(N1155="nulová",J1155,0)</f>
        <v>0</v>
      </c>
      <c r="BJ1155" s="19" t="s">
        <v>86</v>
      </c>
      <c r="BK1155" s="188">
        <f>ROUND(I1155*H1155,2)</f>
        <v>0</v>
      </c>
      <c r="BL1155" s="19" t="s">
        <v>295</v>
      </c>
      <c r="BM1155" s="187" t="s">
        <v>1131</v>
      </c>
    </row>
    <row r="1156" spans="1:65" s="13" customFormat="1" ht="11.25">
      <c r="B1156" s="189"/>
      <c r="C1156" s="190"/>
      <c r="D1156" s="191" t="s">
        <v>202</v>
      </c>
      <c r="E1156" s="192" t="s">
        <v>19</v>
      </c>
      <c r="F1156" s="193" t="s">
        <v>203</v>
      </c>
      <c r="G1156" s="190"/>
      <c r="H1156" s="192" t="s">
        <v>19</v>
      </c>
      <c r="I1156" s="194"/>
      <c r="J1156" s="190"/>
      <c r="K1156" s="190"/>
      <c r="L1156" s="195"/>
      <c r="M1156" s="196"/>
      <c r="N1156" s="197"/>
      <c r="O1156" s="197"/>
      <c r="P1156" s="197"/>
      <c r="Q1156" s="197"/>
      <c r="R1156" s="197"/>
      <c r="S1156" s="197"/>
      <c r="T1156" s="198"/>
      <c r="AT1156" s="199" t="s">
        <v>202</v>
      </c>
      <c r="AU1156" s="199" t="s">
        <v>88</v>
      </c>
      <c r="AV1156" s="13" t="s">
        <v>86</v>
      </c>
      <c r="AW1156" s="13" t="s">
        <v>37</v>
      </c>
      <c r="AX1156" s="13" t="s">
        <v>78</v>
      </c>
      <c r="AY1156" s="199" t="s">
        <v>193</v>
      </c>
    </row>
    <row r="1157" spans="1:65" s="13" customFormat="1" ht="11.25">
      <c r="B1157" s="189"/>
      <c r="C1157" s="190"/>
      <c r="D1157" s="191" t="s">
        <v>202</v>
      </c>
      <c r="E1157" s="192" t="s">
        <v>19</v>
      </c>
      <c r="F1157" s="193" t="s">
        <v>512</v>
      </c>
      <c r="G1157" s="190"/>
      <c r="H1157" s="192" t="s">
        <v>19</v>
      </c>
      <c r="I1157" s="194"/>
      <c r="J1157" s="190"/>
      <c r="K1157" s="190"/>
      <c r="L1157" s="195"/>
      <c r="M1157" s="196"/>
      <c r="N1157" s="197"/>
      <c r="O1157" s="197"/>
      <c r="P1157" s="197"/>
      <c r="Q1157" s="197"/>
      <c r="R1157" s="197"/>
      <c r="S1157" s="197"/>
      <c r="T1157" s="198"/>
      <c r="AT1157" s="199" t="s">
        <v>202</v>
      </c>
      <c r="AU1157" s="199" t="s">
        <v>88</v>
      </c>
      <c r="AV1157" s="13" t="s">
        <v>86</v>
      </c>
      <c r="AW1157" s="13" t="s">
        <v>37</v>
      </c>
      <c r="AX1157" s="13" t="s">
        <v>78</v>
      </c>
      <c r="AY1157" s="199" t="s">
        <v>193</v>
      </c>
    </row>
    <row r="1158" spans="1:65" s="13" customFormat="1" ht="11.25">
      <c r="B1158" s="189"/>
      <c r="C1158" s="190"/>
      <c r="D1158" s="191" t="s">
        <v>202</v>
      </c>
      <c r="E1158" s="192" t="s">
        <v>19</v>
      </c>
      <c r="F1158" s="193" t="s">
        <v>338</v>
      </c>
      <c r="G1158" s="190"/>
      <c r="H1158" s="192" t="s">
        <v>19</v>
      </c>
      <c r="I1158" s="194"/>
      <c r="J1158" s="190"/>
      <c r="K1158" s="190"/>
      <c r="L1158" s="195"/>
      <c r="M1158" s="196"/>
      <c r="N1158" s="197"/>
      <c r="O1158" s="197"/>
      <c r="P1158" s="197"/>
      <c r="Q1158" s="197"/>
      <c r="R1158" s="197"/>
      <c r="S1158" s="197"/>
      <c r="T1158" s="198"/>
      <c r="AT1158" s="199" t="s">
        <v>202</v>
      </c>
      <c r="AU1158" s="199" t="s">
        <v>88</v>
      </c>
      <c r="AV1158" s="13" t="s">
        <v>86</v>
      </c>
      <c r="AW1158" s="13" t="s">
        <v>37</v>
      </c>
      <c r="AX1158" s="13" t="s">
        <v>78</v>
      </c>
      <c r="AY1158" s="199" t="s">
        <v>193</v>
      </c>
    </row>
    <row r="1159" spans="1:65" s="13" customFormat="1" ht="11.25">
      <c r="B1159" s="189"/>
      <c r="C1159" s="190"/>
      <c r="D1159" s="191" t="s">
        <v>202</v>
      </c>
      <c r="E1159" s="192" t="s">
        <v>19</v>
      </c>
      <c r="F1159" s="193" t="s">
        <v>513</v>
      </c>
      <c r="G1159" s="190"/>
      <c r="H1159" s="192" t="s">
        <v>19</v>
      </c>
      <c r="I1159" s="194"/>
      <c r="J1159" s="190"/>
      <c r="K1159" s="190"/>
      <c r="L1159" s="195"/>
      <c r="M1159" s="196"/>
      <c r="N1159" s="197"/>
      <c r="O1159" s="197"/>
      <c r="P1159" s="197"/>
      <c r="Q1159" s="197"/>
      <c r="R1159" s="197"/>
      <c r="S1159" s="197"/>
      <c r="T1159" s="198"/>
      <c r="AT1159" s="199" t="s">
        <v>202</v>
      </c>
      <c r="AU1159" s="199" t="s">
        <v>88</v>
      </c>
      <c r="AV1159" s="13" t="s">
        <v>86</v>
      </c>
      <c r="AW1159" s="13" t="s">
        <v>37</v>
      </c>
      <c r="AX1159" s="13" t="s">
        <v>78</v>
      </c>
      <c r="AY1159" s="199" t="s">
        <v>193</v>
      </c>
    </row>
    <row r="1160" spans="1:65" s="14" customFormat="1" ht="11.25">
      <c r="B1160" s="200"/>
      <c r="C1160" s="201"/>
      <c r="D1160" s="191" t="s">
        <v>202</v>
      </c>
      <c r="E1160" s="202" t="s">
        <v>19</v>
      </c>
      <c r="F1160" s="203" t="s">
        <v>748</v>
      </c>
      <c r="G1160" s="201"/>
      <c r="H1160" s="204">
        <v>100.986</v>
      </c>
      <c r="I1160" s="205"/>
      <c r="J1160" s="201"/>
      <c r="K1160" s="201"/>
      <c r="L1160" s="206"/>
      <c r="M1160" s="207"/>
      <c r="N1160" s="208"/>
      <c r="O1160" s="208"/>
      <c r="P1160" s="208"/>
      <c r="Q1160" s="208"/>
      <c r="R1160" s="208"/>
      <c r="S1160" s="208"/>
      <c r="T1160" s="209"/>
      <c r="AT1160" s="210" t="s">
        <v>202</v>
      </c>
      <c r="AU1160" s="210" t="s">
        <v>88</v>
      </c>
      <c r="AV1160" s="14" t="s">
        <v>88</v>
      </c>
      <c r="AW1160" s="14" t="s">
        <v>37</v>
      </c>
      <c r="AX1160" s="14" t="s">
        <v>78</v>
      </c>
      <c r="AY1160" s="210" t="s">
        <v>193</v>
      </c>
    </row>
    <row r="1161" spans="1:65" s="15" customFormat="1" ht="11.25">
      <c r="B1161" s="211"/>
      <c r="C1161" s="212"/>
      <c r="D1161" s="191" t="s">
        <v>202</v>
      </c>
      <c r="E1161" s="213" t="s">
        <v>19</v>
      </c>
      <c r="F1161" s="214" t="s">
        <v>207</v>
      </c>
      <c r="G1161" s="212"/>
      <c r="H1161" s="215">
        <v>100.986</v>
      </c>
      <c r="I1161" s="216"/>
      <c r="J1161" s="212"/>
      <c r="K1161" s="212"/>
      <c r="L1161" s="217"/>
      <c r="M1161" s="218"/>
      <c r="N1161" s="219"/>
      <c r="O1161" s="219"/>
      <c r="P1161" s="219"/>
      <c r="Q1161" s="219"/>
      <c r="R1161" s="219"/>
      <c r="S1161" s="219"/>
      <c r="T1161" s="220"/>
      <c r="AT1161" s="221" t="s">
        <v>202</v>
      </c>
      <c r="AU1161" s="221" t="s">
        <v>88</v>
      </c>
      <c r="AV1161" s="15" t="s">
        <v>200</v>
      </c>
      <c r="AW1161" s="15" t="s">
        <v>37</v>
      </c>
      <c r="AX1161" s="15" t="s">
        <v>86</v>
      </c>
      <c r="AY1161" s="221" t="s">
        <v>193</v>
      </c>
    </row>
    <row r="1162" spans="1:65" s="2" customFormat="1" ht="44.25" customHeight="1">
      <c r="A1162" s="36"/>
      <c r="B1162" s="37"/>
      <c r="C1162" s="176" t="s">
        <v>1132</v>
      </c>
      <c r="D1162" s="176" t="s">
        <v>196</v>
      </c>
      <c r="E1162" s="177" t="s">
        <v>1133</v>
      </c>
      <c r="F1162" s="178" t="s">
        <v>1134</v>
      </c>
      <c r="G1162" s="179" t="s">
        <v>97</v>
      </c>
      <c r="H1162" s="180">
        <v>100.986</v>
      </c>
      <c r="I1162" s="181"/>
      <c r="J1162" s="182">
        <f>ROUND(I1162*H1162,2)</f>
        <v>0</v>
      </c>
      <c r="K1162" s="178" t="s">
        <v>212</v>
      </c>
      <c r="L1162" s="41"/>
      <c r="M1162" s="183" t="s">
        <v>19</v>
      </c>
      <c r="N1162" s="184" t="s">
        <v>49</v>
      </c>
      <c r="O1162" s="66"/>
      <c r="P1162" s="185">
        <f>O1162*H1162</f>
        <v>0</v>
      </c>
      <c r="Q1162" s="185">
        <v>0</v>
      </c>
      <c r="R1162" s="185">
        <f>Q1162*H1162</f>
        <v>0</v>
      </c>
      <c r="S1162" s="185">
        <v>0</v>
      </c>
      <c r="T1162" s="186">
        <f>S1162*H1162</f>
        <v>0</v>
      </c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R1162" s="187" t="s">
        <v>295</v>
      </c>
      <c r="AT1162" s="187" t="s">
        <v>196</v>
      </c>
      <c r="AU1162" s="187" t="s">
        <v>88</v>
      </c>
      <c r="AY1162" s="19" t="s">
        <v>193</v>
      </c>
      <c r="BE1162" s="188">
        <f>IF(N1162="základní",J1162,0)</f>
        <v>0</v>
      </c>
      <c r="BF1162" s="188">
        <f>IF(N1162="snížená",J1162,0)</f>
        <v>0</v>
      </c>
      <c r="BG1162" s="188">
        <f>IF(N1162="zákl. přenesená",J1162,0)</f>
        <v>0</v>
      </c>
      <c r="BH1162" s="188">
        <f>IF(N1162="sníž. přenesená",J1162,0)</f>
        <v>0</v>
      </c>
      <c r="BI1162" s="188">
        <f>IF(N1162="nulová",J1162,0)</f>
        <v>0</v>
      </c>
      <c r="BJ1162" s="19" t="s">
        <v>86</v>
      </c>
      <c r="BK1162" s="188">
        <f>ROUND(I1162*H1162,2)</f>
        <v>0</v>
      </c>
      <c r="BL1162" s="19" t="s">
        <v>295</v>
      </c>
      <c r="BM1162" s="187" t="s">
        <v>1135</v>
      </c>
    </row>
    <row r="1163" spans="1:65" s="2" customFormat="1" ht="11.25">
      <c r="A1163" s="36"/>
      <c r="B1163" s="37"/>
      <c r="C1163" s="38"/>
      <c r="D1163" s="222" t="s">
        <v>214</v>
      </c>
      <c r="E1163" s="38"/>
      <c r="F1163" s="223" t="s">
        <v>1136</v>
      </c>
      <c r="G1163" s="38"/>
      <c r="H1163" s="38"/>
      <c r="I1163" s="224"/>
      <c r="J1163" s="38"/>
      <c r="K1163" s="38"/>
      <c r="L1163" s="41"/>
      <c r="M1163" s="225"/>
      <c r="N1163" s="226"/>
      <c r="O1163" s="66"/>
      <c r="P1163" s="66"/>
      <c r="Q1163" s="66"/>
      <c r="R1163" s="66"/>
      <c r="S1163" s="66"/>
      <c r="T1163" s="67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9" t="s">
        <v>214</v>
      </c>
      <c r="AU1163" s="19" t="s">
        <v>88</v>
      </c>
    </row>
    <row r="1164" spans="1:65" s="13" customFormat="1" ht="11.25">
      <c r="B1164" s="189"/>
      <c r="C1164" s="190"/>
      <c r="D1164" s="191" t="s">
        <v>202</v>
      </c>
      <c r="E1164" s="192" t="s">
        <v>19</v>
      </c>
      <c r="F1164" s="193" t="s">
        <v>203</v>
      </c>
      <c r="G1164" s="190"/>
      <c r="H1164" s="192" t="s">
        <v>19</v>
      </c>
      <c r="I1164" s="194"/>
      <c r="J1164" s="190"/>
      <c r="K1164" s="190"/>
      <c r="L1164" s="195"/>
      <c r="M1164" s="196"/>
      <c r="N1164" s="197"/>
      <c r="O1164" s="197"/>
      <c r="P1164" s="197"/>
      <c r="Q1164" s="197"/>
      <c r="R1164" s="197"/>
      <c r="S1164" s="197"/>
      <c r="T1164" s="198"/>
      <c r="AT1164" s="199" t="s">
        <v>202</v>
      </c>
      <c r="AU1164" s="199" t="s">
        <v>88</v>
      </c>
      <c r="AV1164" s="13" t="s">
        <v>86</v>
      </c>
      <c r="AW1164" s="13" t="s">
        <v>37</v>
      </c>
      <c r="AX1164" s="13" t="s">
        <v>78</v>
      </c>
      <c r="AY1164" s="199" t="s">
        <v>193</v>
      </c>
    </row>
    <row r="1165" spans="1:65" s="13" customFormat="1" ht="11.25">
      <c r="B1165" s="189"/>
      <c r="C1165" s="190"/>
      <c r="D1165" s="191" t="s">
        <v>202</v>
      </c>
      <c r="E1165" s="192" t="s">
        <v>19</v>
      </c>
      <c r="F1165" s="193" t="s">
        <v>512</v>
      </c>
      <c r="G1165" s="190"/>
      <c r="H1165" s="192" t="s">
        <v>19</v>
      </c>
      <c r="I1165" s="194"/>
      <c r="J1165" s="190"/>
      <c r="K1165" s="190"/>
      <c r="L1165" s="195"/>
      <c r="M1165" s="196"/>
      <c r="N1165" s="197"/>
      <c r="O1165" s="197"/>
      <c r="P1165" s="197"/>
      <c r="Q1165" s="197"/>
      <c r="R1165" s="197"/>
      <c r="S1165" s="197"/>
      <c r="T1165" s="198"/>
      <c r="AT1165" s="199" t="s">
        <v>202</v>
      </c>
      <c r="AU1165" s="199" t="s">
        <v>88</v>
      </c>
      <c r="AV1165" s="13" t="s">
        <v>86</v>
      </c>
      <c r="AW1165" s="13" t="s">
        <v>37</v>
      </c>
      <c r="AX1165" s="13" t="s">
        <v>78</v>
      </c>
      <c r="AY1165" s="199" t="s">
        <v>193</v>
      </c>
    </row>
    <row r="1166" spans="1:65" s="13" customFormat="1" ht="11.25">
      <c r="B1166" s="189"/>
      <c r="C1166" s="190"/>
      <c r="D1166" s="191" t="s">
        <v>202</v>
      </c>
      <c r="E1166" s="192" t="s">
        <v>19</v>
      </c>
      <c r="F1166" s="193" t="s">
        <v>338</v>
      </c>
      <c r="G1166" s="190"/>
      <c r="H1166" s="192" t="s">
        <v>19</v>
      </c>
      <c r="I1166" s="194"/>
      <c r="J1166" s="190"/>
      <c r="K1166" s="190"/>
      <c r="L1166" s="195"/>
      <c r="M1166" s="196"/>
      <c r="N1166" s="197"/>
      <c r="O1166" s="197"/>
      <c r="P1166" s="197"/>
      <c r="Q1166" s="197"/>
      <c r="R1166" s="197"/>
      <c r="S1166" s="197"/>
      <c r="T1166" s="198"/>
      <c r="AT1166" s="199" t="s">
        <v>202</v>
      </c>
      <c r="AU1166" s="199" t="s">
        <v>88</v>
      </c>
      <c r="AV1166" s="13" t="s">
        <v>86</v>
      </c>
      <c r="AW1166" s="13" t="s">
        <v>37</v>
      </c>
      <c r="AX1166" s="13" t="s">
        <v>78</v>
      </c>
      <c r="AY1166" s="199" t="s">
        <v>193</v>
      </c>
    </row>
    <row r="1167" spans="1:65" s="13" customFormat="1" ht="11.25">
      <c r="B1167" s="189"/>
      <c r="C1167" s="190"/>
      <c r="D1167" s="191" t="s">
        <v>202</v>
      </c>
      <c r="E1167" s="192" t="s">
        <v>19</v>
      </c>
      <c r="F1167" s="193" t="s">
        <v>513</v>
      </c>
      <c r="G1167" s="190"/>
      <c r="H1167" s="192" t="s">
        <v>19</v>
      </c>
      <c r="I1167" s="194"/>
      <c r="J1167" s="190"/>
      <c r="K1167" s="190"/>
      <c r="L1167" s="195"/>
      <c r="M1167" s="196"/>
      <c r="N1167" s="197"/>
      <c r="O1167" s="197"/>
      <c r="P1167" s="197"/>
      <c r="Q1167" s="197"/>
      <c r="R1167" s="197"/>
      <c r="S1167" s="197"/>
      <c r="T1167" s="198"/>
      <c r="AT1167" s="199" t="s">
        <v>202</v>
      </c>
      <c r="AU1167" s="199" t="s">
        <v>88</v>
      </c>
      <c r="AV1167" s="13" t="s">
        <v>86</v>
      </c>
      <c r="AW1167" s="13" t="s">
        <v>37</v>
      </c>
      <c r="AX1167" s="13" t="s">
        <v>78</v>
      </c>
      <c r="AY1167" s="199" t="s">
        <v>193</v>
      </c>
    </row>
    <row r="1168" spans="1:65" s="14" customFormat="1" ht="11.25">
      <c r="B1168" s="200"/>
      <c r="C1168" s="201"/>
      <c r="D1168" s="191" t="s">
        <v>202</v>
      </c>
      <c r="E1168" s="202" t="s">
        <v>19</v>
      </c>
      <c r="F1168" s="203" t="s">
        <v>748</v>
      </c>
      <c r="G1168" s="201"/>
      <c r="H1168" s="204">
        <v>100.986</v>
      </c>
      <c r="I1168" s="205"/>
      <c r="J1168" s="201"/>
      <c r="K1168" s="201"/>
      <c r="L1168" s="206"/>
      <c r="M1168" s="207"/>
      <c r="N1168" s="208"/>
      <c r="O1168" s="208"/>
      <c r="P1168" s="208"/>
      <c r="Q1168" s="208"/>
      <c r="R1168" s="208"/>
      <c r="S1168" s="208"/>
      <c r="T1168" s="209"/>
      <c r="AT1168" s="210" t="s">
        <v>202</v>
      </c>
      <c r="AU1168" s="210" t="s">
        <v>88</v>
      </c>
      <c r="AV1168" s="14" t="s">
        <v>88</v>
      </c>
      <c r="AW1168" s="14" t="s">
        <v>37</v>
      </c>
      <c r="AX1168" s="14" t="s">
        <v>78</v>
      </c>
      <c r="AY1168" s="210" t="s">
        <v>193</v>
      </c>
    </row>
    <row r="1169" spans="1:65" s="15" customFormat="1" ht="11.25">
      <c r="B1169" s="211"/>
      <c r="C1169" s="212"/>
      <c r="D1169" s="191" t="s">
        <v>202</v>
      </c>
      <c r="E1169" s="213" t="s">
        <v>19</v>
      </c>
      <c r="F1169" s="214" t="s">
        <v>207</v>
      </c>
      <c r="G1169" s="212"/>
      <c r="H1169" s="215">
        <v>100.986</v>
      </c>
      <c r="I1169" s="216"/>
      <c r="J1169" s="212"/>
      <c r="K1169" s="212"/>
      <c r="L1169" s="217"/>
      <c r="M1169" s="218"/>
      <c r="N1169" s="219"/>
      <c r="O1169" s="219"/>
      <c r="P1169" s="219"/>
      <c r="Q1169" s="219"/>
      <c r="R1169" s="219"/>
      <c r="S1169" s="219"/>
      <c r="T1169" s="220"/>
      <c r="AT1169" s="221" t="s">
        <v>202</v>
      </c>
      <c r="AU1169" s="221" t="s">
        <v>88</v>
      </c>
      <c r="AV1169" s="15" t="s">
        <v>200</v>
      </c>
      <c r="AW1169" s="15" t="s">
        <v>37</v>
      </c>
      <c r="AX1169" s="15" t="s">
        <v>86</v>
      </c>
      <c r="AY1169" s="221" t="s">
        <v>193</v>
      </c>
    </row>
    <row r="1170" spans="1:65" s="2" customFormat="1" ht="24.2" customHeight="1">
      <c r="A1170" s="36"/>
      <c r="B1170" s="37"/>
      <c r="C1170" s="239" t="s">
        <v>1137</v>
      </c>
      <c r="D1170" s="239" t="s">
        <v>944</v>
      </c>
      <c r="E1170" s="240" t="s">
        <v>1138</v>
      </c>
      <c r="F1170" s="241" t="s">
        <v>1139</v>
      </c>
      <c r="G1170" s="242" t="s">
        <v>97</v>
      </c>
      <c r="H1170" s="243">
        <v>113.458</v>
      </c>
      <c r="I1170" s="244"/>
      <c r="J1170" s="245">
        <f>ROUND(I1170*H1170,2)</f>
        <v>0</v>
      </c>
      <c r="K1170" s="241" t="s">
        <v>212</v>
      </c>
      <c r="L1170" s="246"/>
      <c r="M1170" s="247" t="s">
        <v>19</v>
      </c>
      <c r="N1170" s="248" t="s">
        <v>49</v>
      </c>
      <c r="O1170" s="66"/>
      <c r="P1170" s="185">
        <f>O1170*H1170</f>
        <v>0</v>
      </c>
      <c r="Q1170" s="185">
        <v>1.6000000000000001E-4</v>
      </c>
      <c r="R1170" s="185">
        <f>Q1170*H1170</f>
        <v>1.8153280000000001E-2</v>
      </c>
      <c r="S1170" s="185">
        <v>0</v>
      </c>
      <c r="T1170" s="186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87" t="s">
        <v>417</v>
      </c>
      <c r="AT1170" s="187" t="s">
        <v>944</v>
      </c>
      <c r="AU1170" s="187" t="s">
        <v>88</v>
      </c>
      <c r="AY1170" s="19" t="s">
        <v>193</v>
      </c>
      <c r="BE1170" s="188">
        <f>IF(N1170="základní",J1170,0)</f>
        <v>0</v>
      </c>
      <c r="BF1170" s="188">
        <f>IF(N1170="snížená",J1170,0)</f>
        <v>0</v>
      </c>
      <c r="BG1170" s="188">
        <f>IF(N1170="zákl. přenesená",J1170,0)</f>
        <v>0</v>
      </c>
      <c r="BH1170" s="188">
        <f>IF(N1170="sníž. přenesená",J1170,0)</f>
        <v>0</v>
      </c>
      <c r="BI1170" s="188">
        <f>IF(N1170="nulová",J1170,0)</f>
        <v>0</v>
      </c>
      <c r="BJ1170" s="19" t="s">
        <v>86</v>
      </c>
      <c r="BK1170" s="188">
        <f>ROUND(I1170*H1170,2)</f>
        <v>0</v>
      </c>
      <c r="BL1170" s="19" t="s">
        <v>295</v>
      </c>
      <c r="BM1170" s="187" t="s">
        <v>1140</v>
      </c>
    </row>
    <row r="1171" spans="1:65" s="13" customFormat="1" ht="11.25">
      <c r="B1171" s="189"/>
      <c r="C1171" s="190"/>
      <c r="D1171" s="191" t="s">
        <v>202</v>
      </c>
      <c r="E1171" s="192" t="s">
        <v>19</v>
      </c>
      <c r="F1171" s="193" t="s">
        <v>203</v>
      </c>
      <c r="G1171" s="190"/>
      <c r="H1171" s="192" t="s">
        <v>19</v>
      </c>
      <c r="I1171" s="194"/>
      <c r="J1171" s="190"/>
      <c r="K1171" s="190"/>
      <c r="L1171" s="195"/>
      <c r="M1171" s="196"/>
      <c r="N1171" s="197"/>
      <c r="O1171" s="197"/>
      <c r="P1171" s="197"/>
      <c r="Q1171" s="197"/>
      <c r="R1171" s="197"/>
      <c r="S1171" s="197"/>
      <c r="T1171" s="198"/>
      <c r="AT1171" s="199" t="s">
        <v>202</v>
      </c>
      <c r="AU1171" s="199" t="s">
        <v>88</v>
      </c>
      <c r="AV1171" s="13" t="s">
        <v>86</v>
      </c>
      <c r="AW1171" s="13" t="s">
        <v>37</v>
      </c>
      <c r="AX1171" s="13" t="s">
        <v>78</v>
      </c>
      <c r="AY1171" s="199" t="s">
        <v>193</v>
      </c>
    </row>
    <row r="1172" spans="1:65" s="13" customFormat="1" ht="11.25">
      <c r="B1172" s="189"/>
      <c r="C1172" s="190"/>
      <c r="D1172" s="191" t="s">
        <v>202</v>
      </c>
      <c r="E1172" s="192" t="s">
        <v>19</v>
      </c>
      <c r="F1172" s="193" t="s">
        <v>512</v>
      </c>
      <c r="G1172" s="190"/>
      <c r="H1172" s="192" t="s">
        <v>19</v>
      </c>
      <c r="I1172" s="194"/>
      <c r="J1172" s="190"/>
      <c r="K1172" s="190"/>
      <c r="L1172" s="195"/>
      <c r="M1172" s="196"/>
      <c r="N1172" s="197"/>
      <c r="O1172" s="197"/>
      <c r="P1172" s="197"/>
      <c r="Q1172" s="197"/>
      <c r="R1172" s="197"/>
      <c r="S1172" s="197"/>
      <c r="T1172" s="198"/>
      <c r="AT1172" s="199" t="s">
        <v>202</v>
      </c>
      <c r="AU1172" s="199" t="s">
        <v>88</v>
      </c>
      <c r="AV1172" s="13" t="s">
        <v>86</v>
      </c>
      <c r="AW1172" s="13" t="s">
        <v>37</v>
      </c>
      <c r="AX1172" s="13" t="s">
        <v>78</v>
      </c>
      <c r="AY1172" s="199" t="s">
        <v>193</v>
      </c>
    </row>
    <row r="1173" spans="1:65" s="13" customFormat="1" ht="11.25">
      <c r="B1173" s="189"/>
      <c r="C1173" s="190"/>
      <c r="D1173" s="191" t="s">
        <v>202</v>
      </c>
      <c r="E1173" s="192" t="s">
        <v>19</v>
      </c>
      <c r="F1173" s="193" t="s">
        <v>338</v>
      </c>
      <c r="G1173" s="190"/>
      <c r="H1173" s="192" t="s">
        <v>19</v>
      </c>
      <c r="I1173" s="194"/>
      <c r="J1173" s="190"/>
      <c r="K1173" s="190"/>
      <c r="L1173" s="195"/>
      <c r="M1173" s="196"/>
      <c r="N1173" s="197"/>
      <c r="O1173" s="197"/>
      <c r="P1173" s="197"/>
      <c r="Q1173" s="197"/>
      <c r="R1173" s="197"/>
      <c r="S1173" s="197"/>
      <c r="T1173" s="198"/>
      <c r="AT1173" s="199" t="s">
        <v>202</v>
      </c>
      <c r="AU1173" s="199" t="s">
        <v>88</v>
      </c>
      <c r="AV1173" s="13" t="s">
        <v>86</v>
      </c>
      <c r="AW1173" s="13" t="s">
        <v>37</v>
      </c>
      <c r="AX1173" s="13" t="s">
        <v>78</v>
      </c>
      <c r="AY1173" s="199" t="s">
        <v>193</v>
      </c>
    </row>
    <row r="1174" spans="1:65" s="13" customFormat="1" ht="11.25">
      <c r="B1174" s="189"/>
      <c r="C1174" s="190"/>
      <c r="D1174" s="191" t="s">
        <v>202</v>
      </c>
      <c r="E1174" s="192" t="s">
        <v>19</v>
      </c>
      <c r="F1174" s="193" t="s">
        <v>513</v>
      </c>
      <c r="G1174" s="190"/>
      <c r="H1174" s="192" t="s">
        <v>19</v>
      </c>
      <c r="I1174" s="194"/>
      <c r="J1174" s="190"/>
      <c r="K1174" s="190"/>
      <c r="L1174" s="195"/>
      <c r="M1174" s="196"/>
      <c r="N1174" s="197"/>
      <c r="O1174" s="197"/>
      <c r="P1174" s="197"/>
      <c r="Q1174" s="197"/>
      <c r="R1174" s="197"/>
      <c r="S1174" s="197"/>
      <c r="T1174" s="198"/>
      <c r="AT1174" s="199" t="s">
        <v>202</v>
      </c>
      <c r="AU1174" s="199" t="s">
        <v>88</v>
      </c>
      <c r="AV1174" s="13" t="s">
        <v>86</v>
      </c>
      <c r="AW1174" s="13" t="s">
        <v>37</v>
      </c>
      <c r="AX1174" s="13" t="s">
        <v>78</v>
      </c>
      <c r="AY1174" s="199" t="s">
        <v>193</v>
      </c>
    </row>
    <row r="1175" spans="1:65" s="14" customFormat="1" ht="11.25">
      <c r="B1175" s="200"/>
      <c r="C1175" s="201"/>
      <c r="D1175" s="191" t="s">
        <v>202</v>
      </c>
      <c r="E1175" s="202" t="s">
        <v>19</v>
      </c>
      <c r="F1175" s="203" t="s">
        <v>748</v>
      </c>
      <c r="G1175" s="201"/>
      <c r="H1175" s="204">
        <v>100.986</v>
      </c>
      <c r="I1175" s="205"/>
      <c r="J1175" s="201"/>
      <c r="K1175" s="201"/>
      <c r="L1175" s="206"/>
      <c r="M1175" s="207"/>
      <c r="N1175" s="208"/>
      <c r="O1175" s="208"/>
      <c r="P1175" s="208"/>
      <c r="Q1175" s="208"/>
      <c r="R1175" s="208"/>
      <c r="S1175" s="208"/>
      <c r="T1175" s="209"/>
      <c r="AT1175" s="210" t="s">
        <v>202</v>
      </c>
      <c r="AU1175" s="210" t="s">
        <v>88</v>
      </c>
      <c r="AV1175" s="14" t="s">
        <v>88</v>
      </c>
      <c r="AW1175" s="14" t="s">
        <v>37</v>
      </c>
      <c r="AX1175" s="14" t="s">
        <v>78</v>
      </c>
      <c r="AY1175" s="210" t="s">
        <v>193</v>
      </c>
    </row>
    <row r="1176" spans="1:65" s="15" customFormat="1" ht="11.25">
      <c r="B1176" s="211"/>
      <c r="C1176" s="212"/>
      <c r="D1176" s="191" t="s">
        <v>202</v>
      </c>
      <c r="E1176" s="213" t="s">
        <v>19</v>
      </c>
      <c r="F1176" s="214" t="s">
        <v>207</v>
      </c>
      <c r="G1176" s="212"/>
      <c r="H1176" s="215">
        <v>100.986</v>
      </c>
      <c r="I1176" s="216"/>
      <c r="J1176" s="212"/>
      <c r="K1176" s="212"/>
      <c r="L1176" s="217"/>
      <c r="M1176" s="218"/>
      <c r="N1176" s="219"/>
      <c r="O1176" s="219"/>
      <c r="P1176" s="219"/>
      <c r="Q1176" s="219"/>
      <c r="R1176" s="219"/>
      <c r="S1176" s="219"/>
      <c r="T1176" s="220"/>
      <c r="AT1176" s="221" t="s">
        <v>202</v>
      </c>
      <c r="AU1176" s="221" t="s">
        <v>88</v>
      </c>
      <c r="AV1176" s="15" t="s">
        <v>200</v>
      </c>
      <c r="AW1176" s="15" t="s">
        <v>37</v>
      </c>
      <c r="AX1176" s="15" t="s">
        <v>86</v>
      </c>
      <c r="AY1176" s="221" t="s">
        <v>193</v>
      </c>
    </row>
    <row r="1177" spans="1:65" s="14" customFormat="1" ht="11.25">
      <c r="B1177" s="200"/>
      <c r="C1177" s="201"/>
      <c r="D1177" s="191" t="s">
        <v>202</v>
      </c>
      <c r="E1177" s="201"/>
      <c r="F1177" s="203" t="s">
        <v>1141</v>
      </c>
      <c r="G1177" s="201"/>
      <c r="H1177" s="204">
        <v>113.458</v>
      </c>
      <c r="I1177" s="205"/>
      <c r="J1177" s="201"/>
      <c r="K1177" s="201"/>
      <c r="L1177" s="206"/>
      <c r="M1177" s="207"/>
      <c r="N1177" s="208"/>
      <c r="O1177" s="208"/>
      <c r="P1177" s="208"/>
      <c r="Q1177" s="208"/>
      <c r="R1177" s="208"/>
      <c r="S1177" s="208"/>
      <c r="T1177" s="209"/>
      <c r="AT1177" s="210" t="s">
        <v>202</v>
      </c>
      <c r="AU1177" s="210" t="s">
        <v>88</v>
      </c>
      <c r="AV1177" s="14" t="s">
        <v>88</v>
      </c>
      <c r="AW1177" s="14" t="s">
        <v>4</v>
      </c>
      <c r="AX1177" s="14" t="s">
        <v>86</v>
      </c>
      <c r="AY1177" s="210" t="s">
        <v>193</v>
      </c>
    </row>
    <row r="1178" spans="1:65" s="2" customFormat="1" ht="44.25" customHeight="1">
      <c r="A1178" s="36"/>
      <c r="B1178" s="37"/>
      <c r="C1178" s="176" t="s">
        <v>1142</v>
      </c>
      <c r="D1178" s="176" t="s">
        <v>196</v>
      </c>
      <c r="E1178" s="177" t="s">
        <v>1143</v>
      </c>
      <c r="F1178" s="178" t="s">
        <v>1144</v>
      </c>
      <c r="G1178" s="179" t="s">
        <v>97</v>
      </c>
      <c r="H1178" s="180">
        <v>100.986</v>
      </c>
      <c r="I1178" s="181"/>
      <c r="J1178" s="182">
        <f>ROUND(I1178*H1178,2)</f>
        <v>0</v>
      </c>
      <c r="K1178" s="178" t="s">
        <v>19</v>
      </c>
      <c r="L1178" s="41"/>
      <c r="M1178" s="183" t="s">
        <v>19</v>
      </c>
      <c r="N1178" s="184" t="s">
        <v>49</v>
      </c>
      <c r="O1178" s="66"/>
      <c r="P1178" s="185">
        <f>O1178*H1178</f>
        <v>0</v>
      </c>
      <c r="Q1178" s="185">
        <v>0</v>
      </c>
      <c r="R1178" s="185">
        <f>Q1178*H1178</f>
        <v>0</v>
      </c>
      <c r="S1178" s="185">
        <v>0</v>
      </c>
      <c r="T1178" s="186">
        <f>S1178*H1178</f>
        <v>0</v>
      </c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R1178" s="187" t="s">
        <v>295</v>
      </c>
      <c r="AT1178" s="187" t="s">
        <v>196</v>
      </c>
      <c r="AU1178" s="187" t="s">
        <v>88</v>
      </c>
      <c r="AY1178" s="19" t="s">
        <v>193</v>
      </c>
      <c r="BE1178" s="188">
        <f>IF(N1178="základní",J1178,0)</f>
        <v>0</v>
      </c>
      <c r="BF1178" s="188">
        <f>IF(N1178="snížená",J1178,0)</f>
        <v>0</v>
      </c>
      <c r="BG1178" s="188">
        <f>IF(N1178="zákl. přenesená",J1178,0)</f>
        <v>0</v>
      </c>
      <c r="BH1178" s="188">
        <f>IF(N1178="sníž. přenesená",J1178,0)</f>
        <v>0</v>
      </c>
      <c r="BI1178" s="188">
        <f>IF(N1178="nulová",J1178,0)</f>
        <v>0</v>
      </c>
      <c r="BJ1178" s="19" t="s">
        <v>86</v>
      </c>
      <c r="BK1178" s="188">
        <f>ROUND(I1178*H1178,2)</f>
        <v>0</v>
      </c>
      <c r="BL1178" s="19" t="s">
        <v>295</v>
      </c>
      <c r="BM1178" s="187" t="s">
        <v>1145</v>
      </c>
    </row>
    <row r="1179" spans="1:65" s="13" customFormat="1" ht="11.25">
      <c r="B1179" s="189"/>
      <c r="C1179" s="190"/>
      <c r="D1179" s="191" t="s">
        <v>202</v>
      </c>
      <c r="E1179" s="192" t="s">
        <v>19</v>
      </c>
      <c r="F1179" s="193" t="s">
        <v>203</v>
      </c>
      <c r="G1179" s="190"/>
      <c r="H1179" s="192" t="s">
        <v>19</v>
      </c>
      <c r="I1179" s="194"/>
      <c r="J1179" s="190"/>
      <c r="K1179" s="190"/>
      <c r="L1179" s="195"/>
      <c r="M1179" s="196"/>
      <c r="N1179" s="197"/>
      <c r="O1179" s="197"/>
      <c r="P1179" s="197"/>
      <c r="Q1179" s="197"/>
      <c r="R1179" s="197"/>
      <c r="S1179" s="197"/>
      <c r="T1179" s="198"/>
      <c r="AT1179" s="199" t="s">
        <v>202</v>
      </c>
      <c r="AU1179" s="199" t="s">
        <v>88</v>
      </c>
      <c r="AV1179" s="13" t="s">
        <v>86</v>
      </c>
      <c r="AW1179" s="13" t="s">
        <v>37</v>
      </c>
      <c r="AX1179" s="13" t="s">
        <v>78</v>
      </c>
      <c r="AY1179" s="199" t="s">
        <v>193</v>
      </c>
    </row>
    <row r="1180" spans="1:65" s="13" customFormat="1" ht="11.25">
      <c r="B1180" s="189"/>
      <c r="C1180" s="190"/>
      <c r="D1180" s="191" t="s">
        <v>202</v>
      </c>
      <c r="E1180" s="192" t="s">
        <v>19</v>
      </c>
      <c r="F1180" s="193" t="s">
        <v>512</v>
      </c>
      <c r="G1180" s="190"/>
      <c r="H1180" s="192" t="s">
        <v>19</v>
      </c>
      <c r="I1180" s="194"/>
      <c r="J1180" s="190"/>
      <c r="K1180" s="190"/>
      <c r="L1180" s="195"/>
      <c r="M1180" s="196"/>
      <c r="N1180" s="197"/>
      <c r="O1180" s="197"/>
      <c r="P1180" s="197"/>
      <c r="Q1180" s="197"/>
      <c r="R1180" s="197"/>
      <c r="S1180" s="197"/>
      <c r="T1180" s="198"/>
      <c r="AT1180" s="199" t="s">
        <v>202</v>
      </c>
      <c r="AU1180" s="199" t="s">
        <v>88</v>
      </c>
      <c r="AV1180" s="13" t="s">
        <v>86</v>
      </c>
      <c r="AW1180" s="13" t="s">
        <v>37</v>
      </c>
      <c r="AX1180" s="13" t="s">
        <v>78</v>
      </c>
      <c r="AY1180" s="199" t="s">
        <v>193</v>
      </c>
    </row>
    <row r="1181" spans="1:65" s="13" customFormat="1" ht="11.25">
      <c r="B1181" s="189"/>
      <c r="C1181" s="190"/>
      <c r="D1181" s="191" t="s">
        <v>202</v>
      </c>
      <c r="E1181" s="192" t="s">
        <v>19</v>
      </c>
      <c r="F1181" s="193" t="s">
        <v>338</v>
      </c>
      <c r="G1181" s="190"/>
      <c r="H1181" s="192" t="s">
        <v>19</v>
      </c>
      <c r="I1181" s="194"/>
      <c r="J1181" s="190"/>
      <c r="K1181" s="190"/>
      <c r="L1181" s="195"/>
      <c r="M1181" s="196"/>
      <c r="N1181" s="197"/>
      <c r="O1181" s="197"/>
      <c r="P1181" s="197"/>
      <c r="Q1181" s="197"/>
      <c r="R1181" s="197"/>
      <c r="S1181" s="197"/>
      <c r="T1181" s="198"/>
      <c r="AT1181" s="199" t="s">
        <v>202</v>
      </c>
      <c r="AU1181" s="199" t="s">
        <v>88</v>
      </c>
      <c r="AV1181" s="13" t="s">
        <v>86</v>
      </c>
      <c r="AW1181" s="13" t="s">
        <v>37</v>
      </c>
      <c r="AX1181" s="13" t="s">
        <v>78</v>
      </c>
      <c r="AY1181" s="199" t="s">
        <v>193</v>
      </c>
    </row>
    <row r="1182" spans="1:65" s="13" customFormat="1" ht="11.25">
      <c r="B1182" s="189"/>
      <c r="C1182" s="190"/>
      <c r="D1182" s="191" t="s">
        <v>202</v>
      </c>
      <c r="E1182" s="192" t="s">
        <v>19</v>
      </c>
      <c r="F1182" s="193" t="s">
        <v>513</v>
      </c>
      <c r="G1182" s="190"/>
      <c r="H1182" s="192" t="s">
        <v>19</v>
      </c>
      <c r="I1182" s="194"/>
      <c r="J1182" s="190"/>
      <c r="K1182" s="190"/>
      <c r="L1182" s="195"/>
      <c r="M1182" s="196"/>
      <c r="N1182" s="197"/>
      <c r="O1182" s="197"/>
      <c r="P1182" s="197"/>
      <c r="Q1182" s="197"/>
      <c r="R1182" s="197"/>
      <c r="S1182" s="197"/>
      <c r="T1182" s="198"/>
      <c r="AT1182" s="199" t="s">
        <v>202</v>
      </c>
      <c r="AU1182" s="199" t="s">
        <v>88</v>
      </c>
      <c r="AV1182" s="13" t="s">
        <v>86</v>
      </c>
      <c r="AW1182" s="13" t="s">
        <v>37</v>
      </c>
      <c r="AX1182" s="13" t="s">
        <v>78</v>
      </c>
      <c r="AY1182" s="199" t="s">
        <v>193</v>
      </c>
    </row>
    <row r="1183" spans="1:65" s="14" customFormat="1" ht="11.25">
      <c r="B1183" s="200"/>
      <c r="C1183" s="201"/>
      <c r="D1183" s="191" t="s">
        <v>202</v>
      </c>
      <c r="E1183" s="202" t="s">
        <v>19</v>
      </c>
      <c r="F1183" s="203" t="s">
        <v>748</v>
      </c>
      <c r="G1183" s="201"/>
      <c r="H1183" s="204">
        <v>100.986</v>
      </c>
      <c r="I1183" s="205"/>
      <c r="J1183" s="201"/>
      <c r="K1183" s="201"/>
      <c r="L1183" s="206"/>
      <c r="M1183" s="207"/>
      <c r="N1183" s="208"/>
      <c r="O1183" s="208"/>
      <c r="P1183" s="208"/>
      <c r="Q1183" s="208"/>
      <c r="R1183" s="208"/>
      <c r="S1183" s="208"/>
      <c r="T1183" s="209"/>
      <c r="AT1183" s="210" t="s">
        <v>202</v>
      </c>
      <c r="AU1183" s="210" t="s">
        <v>88</v>
      </c>
      <c r="AV1183" s="14" t="s">
        <v>88</v>
      </c>
      <c r="AW1183" s="14" t="s">
        <v>37</v>
      </c>
      <c r="AX1183" s="14" t="s">
        <v>78</v>
      </c>
      <c r="AY1183" s="210" t="s">
        <v>193</v>
      </c>
    </row>
    <row r="1184" spans="1:65" s="15" customFormat="1" ht="11.25">
      <c r="B1184" s="211"/>
      <c r="C1184" s="212"/>
      <c r="D1184" s="191" t="s">
        <v>202</v>
      </c>
      <c r="E1184" s="213" t="s">
        <v>19</v>
      </c>
      <c r="F1184" s="214" t="s">
        <v>207</v>
      </c>
      <c r="G1184" s="212"/>
      <c r="H1184" s="215">
        <v>100.986</v>
      </c>
      <c r="I1184" s="216"/>
      <c r="J1184" s="212"/>
      <c r="K1184" s="212"/>
      <c r="L1184" s="217"/>
      <c r="M1184" s="218"/>
      <c r="N1184" s="219"/>
      <c r="O1184" s="219"/>
      <c r="P1184" s="219"/>
      <c r="Q1184" s="219"/>
      <c r="R1184" s="219"/>
      <c r="S1184" s="219"/>
      <c r="T1184" s="220"/>
      <c r="AT1184" s="221" t="s">
        <v>202</v>
      </c>
      <c r="AU1184" s="221" t="s">
        <v>88</v>
      </c>
      <c r="AV1184" s="15" t="s">
        <v>200</v>
      </c>
      <c r="AW1184" s="15" t="s">
        <v>37</v>
      </c>
      <c r="AX1184" s="15" t="s">
        <v>86</v>
      </c>
      <c r="AY1184" s="221" t="s">
        <v>193</v>
      </c>
    </row>
    <row r="1185" spans="1:65" s="2" customFormat="1" ht="49.15" customHeight="1">
      <c r="A1185" s="36"/>
      <c r="B1185" s="37"/>
      <c r="C1185" s="176" t="s">
        <v>1146</v>
      </c>
      <c r="D1185" s="176" t="s">
        <v>196</v>
      </c>
      <c r="E1185" s="177" t="s">
        <v>1147</v>
      </c>
      <c r="F1185" s="178" t="s">
        <v>1148</v>
      </c>
      <c r="G1185" s="179" t="s">
        <v>97</v>
      </c>
      <c r="H1185" s="180">
        <v>100.986</v>
      </c>
      <c r="I1185" s="181"/>
      <c r="J1185" s="182">
        <f>ROUND(I1185*H1185,2)</f>
        <v>0</v>
      </c>
      <c r="K1185" s="178" t="s">
        <v>212</v>
      </c>
      <c r="L1185" s="41"/>
      <c r="M1185" s="183" t="s">
        <v>19</v>
      </c>
      <c r="N1185" s="184" t="s">
        <v>49</v>
      </c>
      <c r="O1185" s="66"/>
      <c r="P1185" s="185">
        <f>O1185*H1185</f>
        <v>0</v>
      </c>
      <c r="Q1185" s="185">
        <v>1.315E-2</v>
      </c>
      <c r="R1185" s="185">
        <f>Q1185*H1185</f>
        <v>1.3279659000000001</v>
      </c>
      <c r="S1185" s="185">
        <v>0</v>
      </c>
      <c r="T1185" s="186">
        <f>S1185*H1185</f>
        <v>0</v>
      </c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R1185" s="187" t="s">
        <v>295</v>
      </c>
      <c r="AT1185" s="187" t="s">
        <v>196</v>
      </c>
      <c r="AU1185" s="187" t="s">
        <v>88</v>
      </c>
      <c r="AY1185" s="19" t="s">
        <v>193</v>
      </c>
      <c r="BE1185" s="188">
        <f>IF(N1185="základní",J1185,0)</f>
        <v>0</v>
      </c>
      <c r="BF1185" s="188">
        <f>IF(N1185="snížená",J1185,0)</f>
        <v>0</v>
      </c>
      <c r="BG1185" s="188">
        <f>IF(N1185="zákl. přenesená",J1185,0)</f>
        <v>0</v>
      </c>
      <c r="BH1185" s="188">
        <f>IF(N1185="sníž. přenesená",J1185,0)</f>
        <v>0</v>
      </c>
      <c r="BI1185" s="188">
        <f>IF(N1185="nulová",J1185,0)</f>
        <v>0</v>
      </c>
      <c r="BJ1185" s="19" t="s">
        <v>86</v>
      </c>
      <c r="BK1185" s="188">
        <f>ROUND(I1185*H1185,2)</f>
        <v>0</v>
      </c>
      <c r="BL1185" s="19" t="s">
        <v>295</v>
      </c>
      <c r="BM1185" s="187" t="s">
        <v>1149</v>
      </c>
    </row>
    <row r="1186" spans="1:65" s="2" customFormat="1" ht="11.25">
      <c r="A1186" s="36"/>
      <c r="B1186" s="37"/>
      <c r="C1186" s="38"/>
      <c r="D1186" s="222" t="s">
        <v>214</v>
      </c>
      <c r="E1186" s="38"/>
      <c r="F1186" s="223" t="s">
        <v>1150</v>
      </c>
      <c r="G1186" s="38"/>
      <c r="H1186" s="38"/>
      <c r="I1186" s="224"/>
      <c r="J1186" s="38"/>
      <c r="K1186" s="38"/>
      <c r="L1186" s="41"/>
      <c r="M1186" s="225"/>
      <c r="N1186" s="226"/>
      <c r="O1186" s="66"/>
      <c r="P1186" s="66"/>
      <c r="Q1186" s="66"/>
      <c r="R1186" s="66"/>
      <c r="S1186" s="66"/>
      <c r="T1186" s="67"/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T1186" s="19" t="s">
        <v>214</v>
      </c>
      <c r="AU1186" s="19" t="s">
        <v>88</v>
      </c>
    </row>
    <row r="1187" spans="1:65" s="13" customFormat="1" ht="11.25">
      <c r="B1187" s="189"/>
      <c r="C1187" s="190"/>
      <c r="D1187" s="191" t="s">
        <v>202</v>
      </c>
      <c r="E1187" s="192" t="s">
        <v>19</v>
      </c>
      <c r="F1187" s="193" t="s">
        <v>203</v>
      </c>
      <c r="G1187" s="190"/>
      <c r="H1187" s="192" t="s">
        <v>19</v>
      </c>
      <c r="I1187" s="194"/>
      <c r="J1187" s="190"/>
      <c r="K1187" s="190"/>
      <c r="L1187" s="195"/>
      <c r="M1187" s="196"/>
      <c r="N1187" s="197"/>
      <c r="O1187" s="197"/>
      <c r="P1187" s="197"/>
      <c r="Q1187" s="197"/>
      <c r="R1187" s="197"/>
      <c r="S1187" s="197"/>
      <c r="T1187" s="198"/>
      <c r="AT1187" s="199" t="s">
        <v>202</v>
      </c>
      <c r="AU1187" s="199" t="s">
        <v>88</v>
      </c>
      <c r="AV1187" s="13" t="s">
        <v>86</v>
      </c>
      <c r="AW1187" s="13" t="s">
        <v>37</v>
      </c>
      <c r="AX1187" s="13" t="s">
        <v>78</v>
      </c>
      <c r="AY1187" s="199" t="s">
        <v>193</v>
      </c>
    </row>
    <row r="1188" spans="1:65" s="13" customFormat="1" ht="11.25">
      <c r="B1188" s="189"/>
      <c r="C1188" s="190"/>
      <c r="D1188" s="191" t="s">
        <v>202</v>
      </c>
      <c r="E1188" s="192" t="s">
        <v>19</v>
      </c>
      <c r="F1188" s="193" t="s">
        <v>512</v>
      </c>
      <c r="G1188" s="190"/>
      <c r="H1188" s="192" t="s">
        <v>19</v>
      </c>
      <c r="I1188" s="194"/>
      <c r="J1188" s="190"/>
      <c r="K1188" s="190"/>
      <c r="L1188" s="195"/>
      <c r="M1188" s="196"/>
      <c r="N1188" s="197"/>
      <c r="O1188" s="197"/>
      <c r="P1188" s="197"/>
      <c r="Q1188" s="197"/>
      <c r="R1188" s="197"/>
      <c r="S1188" s="197"/>
      <c r="T1188" s="198"/>
      <c r="AT1188" s="199" t="s">
        <v>202</v>
      </c>
      <c r="AU1188" s="199" t="s">
        <v>88</v>
      </c>
      <c r="AV1188" s="13" t="s">
        <v>86</v>
      </c>
      <c r="AW1188" s="13" t="s">
        <v>37</v>
      </c>
      <c r="AX1188" s="13" t="s">
        <v>78</v>
      </c>
      <c r="AY1188" s="199" t="s">
        <v>193</v>
      </c>
    </row>
    <row r="1189" spans="1:65" s="13" customFormat="1" ht="11.25">
      <c r="B1189" s="189"/>
      <c r="C1189" s="190"/>
      <c r="D1189" s="191" t="s">
        <v>202</v>
      </c>
      <c r="E1189" s="192" t="s">
        <v>19</v>
      </c>
      <c r="F1189" s="193" t="s">
        <v>338</v>
      </c>
      <c r="G1189" s="190"/>
      <c r="H1189" s="192" t="s">
        <v>19</v>
      </c>
      <c r="I1189" s="194"/>
      <c r="J1189" s="190"/>
      <c r="K1189" s="190"/>
      <c r="L1189" s="195"/>
      <c r="M1189" s="196"/>
      <c r="N1189" s="197"/>
      <c r="O1189" s="197"/>
      <c r="P1189" s="197"/>
      <c r="Q1189" s="197"/>
      <c r="R1189" s="197"/>
      <c r="S1189" s="197"/>
      <c r="T1189" s="198"/>
      <c r="AT1189" s="199" t="s">
        <v>202</v>
      </c>
      <c r="AU1189" s="199" t="s">
        <v>88</v>
      </c>
      <c r="AV1189" s="13" t="s">
        <v>86</v>
      </c>
      <c r="AW1189" s="13" t="s">
        <v>37</v>
      </c>
      <c r="AX1189" s="13" t="s">
        <v>78</v>
      </c>
      <c r="AY1189" s="199" t="s">
        <v>193</v>
      </c>
    </row>
    <row r="1190" spans="1:65" s="13" customFormat="1" ht="11.25">
      <c r="B1190" s="189"/>
      <c r="C1190" s="190"/>
      <c r="D1190" s="191" t="s">
        <v>202</v>
      </c>
      <c r="E1190" s="192" t="s">
        <v>19</v>
      </c>
      <c r="F1190" s="193" t="s">
        <v>513</v>
      </c>
      <c r="G1190" s="190"/>
      <c r="H1190" s="192" t="s">
        <v>19</v>
      </c>
      <c r="I1190" s="194"/>
      <c r="J1190" s="190"/>
      <c r="K1190" s="190"/>
      <c r="L1190" s="195"/>
      <c r="M1190" s="196"/>
      <c r="N1190" s="197"/>
      <c r="O1190" s="197"/>
      <c r="P1190" s="197"/>
      <c r="Q1190" s="197"/>
      <c r="R1190" s="197"/>
      <c r="S1190" s="197"/>
      <c r="T1190" s="198"/>
      <c r="AT1190" s="199" t="s">
        <v>202</v>
      </c>
      <c r="AU1190" s="199" t="s">
        <v>88</v>
      </c>
      <c r="AV1190" s="13" t="s">
        <v>86</v>
      </c>
      <c r="AW1190" s="13" t="s">
        <v>37</v>
      </c>
      <c r="AX1190" s="13" t="s">
        <v>78</v>
      </c>
      <c r="AY1190" s="199" t="s">
        <v>193</v>
      </c>
    </row>
    <row r="1191" spans="1:65" s="14" customFormat="1" ht="11.25">
      <c r="B1191" s="200"/>
      <c r="C1191" s="201"/>
      <c r="D1191" s="191" t="s">
        <v>202</v>
      </c>
      <c r="E1191" s="202" t="s">
        <v>19</v>
      </c>
      <c r="F1191" s="203" t="s">
        <v>748</v>
      </c>
      <c r="G1191" s="201"/>
      <c r="H1191" s="204">
        <v>100.986</v>
      </c>
      <c r="I1191" s="205"/>
      <c r="J1191" s="201"/>
      <c r="K1191" s="201"/>
      <c r="L1191" s="206"/>
      <c r="M1191" s="207"/>
      <c r="N1191" s="208"/>
      <c r="O1191" s="208"/>
      <c r="P1191" s="208"/>
      <c r="Q1191" s="208"/>
      <c r="R1191" s="208"/>
      <c r="S1191" s="208"/>
      <c r="T1191" s="209"/>
      <c r="AT1191" s="210" t="s">
        <v>202</v>
      </c>
      <c r="AU1191" s="210" t="s">
        <v>88</v>
      </c>
      <c r="AV1191" s="14" t="s">
        <v>88</v>
      </c>
      <c r="AW1191" s="14" t="s">
        <v>37</v>
      </c>
      <c r="AX1191" s="14" t="s">
        <v>78</v>
      </c>
      <c r="AY1191" s="210" t="s">
        <v>193</v>
      </c>
    </row>
    <row r="1192" spans="1:65" s="15" customFormat="1" ht="11.25">
      <c r="B1192" s="211"/>
      <c r="C1192" s="212"/>
      <c r="D1192" s="191" t="s">
        <v>202</v>
      </c>
      <c r="E1192" s="213" t="s">
        <v>19</v>
      </c>
      <c r="F1192" s="214" t="s">
        <v>207</v>
      </c>
      <c r="G1192" s="212"/>
      <c r="H1192" s="215">
        <v>100.986</v>
      </c>
      <c r="I1192" s="216"/>
      <c r="J1192" s="212"/>
      <c r="K1192" s="212"/>
      <c r="L1192" s="217"/>
      <c r="M1192" s="218"/>
      <c r="N1192" s="219"/>
      <c r="O1192" s="219"/>
      <c r="P1192" s="219"/>
      <c r="Q1192" s="219"/>
      <c r="R1192" s="219"/>
      <c r="S1192" s="219"/>
      <c r="T1192" s="220"/>
      <c r="AT1192" s="221" t="s">
        <v>202</v>
      </c>
      <c r="AU1192" s="221" t="s">
        <v>88</v>
      </c>
      <c r="AV1192" s="15" t="s">
        <v>200</v>
      </c>
      <c r="AW1192" s="15" t="s">
        <v>37</v>
      </c>
      <c r="AX1192" s="15" t="s">
        <v>86</v>
      </c>
      <c r="AY1192" s="221" t="s">
        <v>193</v>
      </c>
    </row>
    <row r="1193" spans="1:65" s="2" customFormat="1" ht="37.9" customHeight="1">
      <c r="A1193" s="36"/>
      <c r="B1193" s="37"/>
      <c r="C1193" s="176" t="s">
        <v>1151</v>
      </c>
      <c r="D1193" s="176" t="s">
        <v>196</v>
      </c>
      <c r="E1193" s="177" t="s">
        <v>1152</v>
      </c>
      <c r="F1193" s="178" t="s">
        <v>1153</v>
      </c>
      <c r="G1193" s="179" t="s">
        <v>97</v>
      </c>
      <c r="H1193" s="180">
        <v>100.986</v>
      </c>
      <c r="I1193" s="181"/>
      <c r="J1193" s="182">
        <f>ROUND(I1193*H1193,2)</f>
        <v>0</v>
      </c>
      <c r="K1193" s="178" t="s">
        <v>212</v>
      </c>
      <c r="L1193" s="41"/>
      <c r="M1193" s="183" t="s">
        <v>19</v>
      </c>
      <c r="N1193" s="184" t="s">
        <v>49</v>
      </c>
      <c r="O1193" s="66"/>
      <c r="P1193" s="185">
        <f>O1193*H1193</f>
        <v>0</v>
      </c>
      <c r="Q1193" s="185">
        <v>0</v>
      </c>
      <c r="R1193" s="185">
        <f>Q1193*H1193</f>
        <v>0</v>
      </c>
      <c r="S1193" s="185">
        <v>1.7229999999999999E-2</v>
      </c>
      <c r="T1193" s="186">
        <f>S1193*H1193</f>
        <v>1.73998878</v>
      </c>
      <c r="U1193" s="36"/>
      <c r="V1193" s="36"/>
      <c r="W1193" s="36"/>
      <c r="X1193" s="36"/>
      <c r="Y1193" s="36"/>
      <c r="Z1193" s="36"/>
      <c r="AA1193" s="36"/>
      <c r="AB1193" s="36"/>
      <c r="AC1193" s="36"/>
      <c r="AD1193" s="36"/>
      <c r="AE1193" s="36"/>
      <c r="AR1193" s="187" t="s">
        <v>295</v>
      </c>
      <c r="AT1193" s="187" t="s">
        <v>196</v>
      </c>
      <c r="AU1193" s="187" t="s">
        <v>88</v>
      </c>
      <c r="AY1193" s="19" t="s">
        <v>193</v>
      </c>
      <c r="BE1193" s="188">
        <f>IF(N1193="základní",J1193,0)</f>
        <v>0</v>
      </c>
      <c r="BF1193" s="188">
        <f>IF(N1193="snížená",J1193,0)</f>
        <v>0</v>
      </c>
      <c r="BG1193" s="188">
        <f>IF(N1193="zákl. přenesená",J1193,0)</f>
        <v>0</v>
      </c>
      <c r="BH1193" s="188">
        <f>IF(N1193="sníž. přenesená",J1193,0)</f>
        <v>0</v>
      </c>
      <c r="BI1193" s="188">
        <f>IF(N1193="nulová",J1193,0)</f>
        <v>0</v>
      </c>
      <c r="BJ1193" s="19" t="s">
        <v>86</v>
      </c>
      <c r="BK1193" s="188">
        <f>ROUND(I1193*H1193,2)</f>
        <v>0</v>
      </c>
      <c r="BL1193" s="19" t="s">
        <v>295</v>
      </c>
      <c r="BM1193" s="187" t="s">
        <v>1154</v>
      </c>
    </row>
    <row r="1194" spans="1:65" s="2" customFormat="1" ht="11.25">
      <c r="A1194" s="36"/>
      <c r="B1194" s="37"/>
      <c r="C1194" s="38"/>
      <c r="D1194" s="222" t="s">
        <v>214</v>
      </c>
      <c r="E1194" s="38"/>
      <c r="F1194" s="223" t="s">
        <v>1155</v>
      </c>
      <c r="G1194" s="38"/>
      <c r="H1194" s="38"/>
      <c r="I1194" s="224"/>
      <c r="J1194" s="38"/>
      <c r="K1194" s="38"/>
      <c r="L1194" s="41"/>
      <c r="M1194" s="225"/>
      <c r="N1194" s="226"/>
      <c r="O1194" s="66"/>
      <c r="P1194" s="66"/>
      <c r="Q1194" s="66"/>
      <c r="R1194" s="66"/>
      <c r="S1194" s="66"/>
      <c r="T1194" s="67"/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T1194" s="19" t="s">
        <v>214</v>
      </c>
      <c r="AU1194" s="19" t="s">
        <v>88</v>
      </c>
    </row>
    <row r="1195" spans="1:65" s="13" customFormat="1" ht="11.25">
      <c r="B1195" s="189"/>
      <c r="C1195" s="190"/>
      <c r="D1195" s="191" t="s">
        <v>202</v>
      </c>
      <c r="E1195" s="192" t="s">
        <v>19</v>
      </c>
      <c r="F1195" s="193" t="s">
        <v>203</v>
      </c>
      <c r="G1195" s="190"/>
      <c r="H1195" s="192" t="s">
        <v>19</v>
      </c>
      <c r="I1195" s="194"/>
      <c r="J1195" s="190"/>
      <c r="K1195" s="190"/>
      <c r="L1195" s="195"/>
      <c r="M1195" s="196"/>
      <c r="N1195" s="197"/>
      <c r="O1195" s="197"/>
      <c r="P1195" s="197"/>
      <c r="Q1195" s="197"/>
      <c r="R1195" s="197"/>
      <c r="S1195" s="197"/>
      <c r="T1195" s="198"/>
      <c r="AT1195" s="199" t="s">
        <v>202</v>
      </c>
      <c r="AU1195" s="199" t="s">
        <v>88</v>
      </c>
      <c r="AV1195" s="13" t="s">
        <v>86</v>
      </c>
      <c r="AW1195" s="13" t="s">
        <v>37</v>
      </c>
      <c r="AX1195" s="13" t="s">
        <v>78</v>
      </c>
      <c r="AY1195" s="199" t="s">
        <v>193</v>
      </c>
    </row>
    <row r="1196" spans="1:65" s="13" customFormat="1" ht="11.25">
      <c r="B1196" s="189"/>
      <c r="C1196" s="190"/>
      <c r="D1196" s="191" t="s">
        <v>202</v>
      </c>
      <c r="E1196" s="192" t="s">
        <v>19</v>
      </c>
      <c r="F1196" s="193" t="s">
        <v>512</v>
      </c>
      <c r="G1196" s="190"/>
      <c r="H1196" s="192" t="s">
        <v>19</v>
      </c>
      <c r="I1196" s="194"/>
      <c r="J1196" s="190"/>
      <c r="K1196" s="190"/>
      <c r="L1196" s="195"/>
      <c r="M1196" s="196"/>
      <c r="N1196" s="197"/>
      <c r="O1196" s="197"/>
      <c r="P1196" s="197"/>
      <c r="Q1196" s="197"/>
      <c r="R1196" s="197"/>
      <c r="S1196" s="197"/>
      <c r="T1196" s="198"/>
      <c r="AT1196" s="199" t="s">
        <v>202</v>
      </c>
      <c r="AU1196" s="199" t="s">
        <v>88</v>
      </c>
      <c r="AV1196" s="13" t="s">
        <v>86</v>
      </c>
      <c r="AW1196" s="13" t="s">
        <v>37</v>
      </c>
      <c r="AX1196" s="13" t="s">
        <v>78</v>
      </c>
      <c r="AY1196" s="199" t="s">
        <v>193</v>
      </c>
    </row>
    <row r="1197" spans="1:65" s="13" customFormat="1" ht="11.25">
      <c r="B1197" s="189"/>
      <c r="C1197" s="190"/>
      <c r="D1197" s="191" t="s">
        <v>202</v>
      </c>
      <c r="E1197" s="192" t="s">
        <v>19</v>
      </c>
      <c r="F1197" s="193" t="s">
        <v>338</v>
      </c>
      <c r="G1197" s="190"/>
      <c r="H1197" s="192" t="s">
        <v>19</v>
      </c>
      <c r="I1197" s="194"/>
      <c r="J1197" s="190"/>
      <c r="K1197" s="190"/>
      <c r="L1197" s="195"/>
      <c r="M1197" s="196"/>
      <c r="N1197" s="197"/>
      <c r="O1197" s="197"/>
      <c r="P1197" s="197"/>
      <c r="Q1197" s="197"/>
      <c r="R1197" s="197"/>
      <c r="S1197" s="197"/>
      <c r="T1197" s="198"/>
      <c r="AT1197" s="199" t="s">
        <v>202</v>
      </c>
      <c r="AU1197" s="199" t="s">
        <v>88</v>
      </c>
      <c r="AV1197" s="13" t="s">
        <v>86</v>
      </c>
      <c r="AW1197" s="13" t="s">
        <v>37</v>
      </c>
      <c r="AX1197" s="13" t="s">
        <v>78</v>
      </c>
      <c r="AY1197" s="199" t="s">
        <v>193</v>
      </c>
    </row>
    <row r="1198" spans="1:65" s="13" customFormat="1" ht="11.25">
      <c r="B1198" s="189"/>
      <c r="C1198" s="190"/>
      <c r="D1198" s="191" t="s">
        <v>202</v>
      </c>
      <c r="E1198" s="192" t="s">
        <v>19</v>
      </c>
      <c r="F1198" s="193" t="s">
        <v>513</v>
      </c>
      <c r="G1198" s="190"/>
      <c r="H1198" s="192" t="s">
        <v>19</v>
      </c>
      <c r="I1198" s="194"/>
      <c r="J1198" s="190"/>
      <c r="K1198" s="190"/>
      <c r="L1198" s="195"/>
      <c r="M1198" s="196"/>
      <c r="N1198" s="197"/>
      <c r="O1198" s="197"/>
      <c r="P1198" s="197"/>
      <c r="Q1198" s="197"/>
      <c r="R1198" s="197"/>
      <c r="S1198" s="197"/>
      <c r="T1198" s="198"/>
      <c r="AT1198" s="199" t="s">
        <v>202</v>
      </c>
      <c r="AU1198" s="199" t="s">
        <v>88</v>
      </c>
      <c r="AV1198" s="13" t="s">
        <v>86</v>
      </c>
      <c r="AW1198" s="13" t="s">
        <v>37</v>
      </c>
      <c r="AX1198" s="13" t="s">
        <v>78</v>
      </c>
      <c r="AY1198" s="199" t="s">
        <v>193</v>
      </c>
    </row>
    <row r="1199" spans="1:65" s="14" customFormat="1" ht="11.25">
      <c r="B1199" s="200"/>
      <c r="C1199" s="201"/>
      <c r="D1199" s="191" t="s">
        <v>202</v>
      </c>
      <c r="E1199" s="202" t="s">
        <v>19</v>
      </c>
      <c r="F1199" s="203" t="s">
        <v>748</v>
      </c>
      <c r="G1199" s="201"/>
      <c r="H1199" s="204">
        <v>100.986</v>
      </c>
      <c r="I1199" s="205"/>
      <c r="J1199" s="201"/>
      <c r="K1199" s="201"/>
      <c r="L1199" s="206"/>
      <c r="M1199" s="207"/>
      <c r="N1199" s="208"/>
      <c r="O1199" s="208"/>
      <c r="P1199" s="208"/>
      <c r="Q1199" s="208"/>
      <c r="R1199" s="208"/>
      <c r="S1199" s="208"/>
      <c r="T1199" s="209"/>
      <c r="AT1199" s="210" t="s">
        <v>202</v>
      </c>
      <c r="AU1199" s="210" t="s">
        <v>88</v>
      </c>
      <c r="AV1199" s="14" t="s">
        <v>88</v>
      </c>
      <c r="AW1199" s="14" t="s">
        <v>37</v>
      </c>
      <c r="AX1199" s="14" t="s">
        <v>78</v>
      </c>
      <c r="AY1199" s="210" t="s">
        <v>193</v>
      </c>
    </row>
    <row r="1200" spans="1:65" s="15" customFormat="1" ht="11.25">
      <c r="B1200" s="211"/>
      <c r="C1200" s="212"/>
      <c r="D1200" s="191" t="s">
        <v>202</v>
      </c>
      <c r="E1200" s="213" t="s">
        <v>19</v>
      </c>
      <c r="F1200" s="214" t="s">
        <v>207</v>
      </c>
      <c r="G1200" s="212"/>
      <c r="H1200" s="215">
        <v>100.986</v>
      </c>
      <c r="I1200" s="216"/>
      <c r="J1200" s="212"/>
      <c r="K1200" s="212"/>
      <c r="L1200" s="217"/>
      <c r="M1200" s="218"/>
      <c r="N1200" s="219"/>
      <c r="O1200" s="219"/>
      <c r="P1200" s="219"/>
      <c r="Q1200" s="219"/>
      <c r="R1200" s="219"/>
      <c r="S1200" s="219"/>
      <c r="T1200" s="220"/>
      <c r="AT1200" s="221" t="s">
        <v>202</v>
      </c>
      <c r="AU1200" s="221" t="s">
        <v>88</v>
      </c>
      <c r="AV1200" s="15" t="s">
        <v>200</v>
      </c>
      <c r="AW1200" s="15" t="s">
        <v>37</v>
      </c>
      <c r="AX1200" s="15" t="s">
        <v>86</v>
      </c>
      <c r="AY1200" s="221" t="s">
        <v>193</v>
      </c>
    </row>
    <row r="1201" spans="1:65" s="2" customFormat="1" ht="24.2" customHeight="1">
      <c r="A1201" s="36"/>
      <c r="B1201" s="37"/>
      <c r="C1201" s="176" t="s">
        <v>1156</v>
      </c>
      <c r="D1201" s="176" t="s">
        <v>196</v>
      </c>
      <c r="E1201" s="177" t="s">
        <v>1157</v>
      </c>
      <c r="F1201" s="178" t="s">
        <v>1158</v>
      </c>
      <c r="G1201" s="179" t="s">
        <v>425</v>
      </c>
      <c r="H1201" s="180">
        <v>155.19999999999999</v>
      </c>
      <c r="I1201" s="181"/>
      <c r="J1201" s="182">
        <f>ROUND(I1201*H1201,2)</f>
        <v>0</v>
      </c>
      <c r="K1201" s="178" t="s">
        <v>19</v>
      </c>
      <c r="L1201" s="41"/>
      <c r="M1201" s="183" t="s">
        <v>19</v>
      </c>
      <c r="N1201" s="184" t="s">
        <v>49</v>
      </c>
      <c r="O1201" s="66"/>
      <c r="P1201" s="185">
        <f>O1201*H1201</f>
        <v>0</v>
      </c>
      <c r="Q1201" s="185">
        <v>4.6100000000000004E-3</v>
      </c>
      <c r="R1201" s="185">
        <f>Q1201*H1201</f>
        <v>0.715472</v>
      </c>
      <c r="S1201" s="185">
        <v>0</v>
      </c>
      <c r="T1201" s="186">
        <f>S1201*H1201</f>
        <v>0</v>
      </c>
      <c r="U1201" s="36"/>
      <c r="V1201" s="36"/>
      <c r="W1201" s="36"/>
      <c r="X1201" s="36"/>
      <c r="Y1201" s="36"/>
      <c r="Z1201" s="36"/>
      <c r="AA1201" s="36"/>
      <c r="AB1201" s="36"/>
      <c r="AC1201" s="36"/>
      <c r="AD1201" s="36"/>
      <c r="AE1201" s="36"/>
      <c r="AR1201" s="187" t="s">
        <v>295</v>
      </c>
      <c r="AT1201" s="187" t="s">
        <v>196</v>
      </c>
      <c r="AU1201" s="187" t="s">
        <v>88</v>
      </c>
      <c r="AY1201" s="19" t="s">
        <v>193</v>
      </c>
      <c r="BE1201" s="188">
        <f>IF(N1201="základní",J1201,0)</f>
        <v>0</v>
      </c>
      <c r="BF1201" s="188">
        <f>IF(N1201="snížená",J1201,0)</f>
        <v>0</v>
      </c>
      <c r="BG1201" s="188">
        <f>IF(N1201="zákl. přenesená",J1201,0)</f>
        <v>0</v>
      </c>
      <c r="BH1201" s="188">
        <f>IF(N1201="sníž. přenesená",J1201,0)</f>
        <v>0</v>
      </c>
      <c r="BI1201" s="188">
        <f>IF(N1201="nulová",J1201,0)</f>
        <v>0</v>
      </c>
      <c r="BJ1201" s="19" t="s">
        <v>86</v>
      </c>
      <c r="BK1201" s="188">
        <f>ROUND(I1201*H1201,2)</f>
        <v>0</v>
      </c>
      <c r="BL1201" s="19" t="s">
        <v>295</v>
      </c>
      <c r="BM1201" s="187" t="s">
        <v>1159</v>
      </c>
    </row>
    <row r="1202" spans="1:65" s="13" customFormat="1" ht="11.25">
      <c r="B1202" s="189"/>
      <c r="C1202" s="190"/>
      <c r="D1202" s="191" t="s">
        <v>202</v>
      </c>
      <c r="E1202" s="192" t="s">
        <v>19</v>
      </c>
      <c r="F1202" s="193" t="s">
        <v>203</v>
      </c>
      <c r="G1202" s="190"/>
      <c r="H1202" s="192" t="s">
        <v>19</v>
      </c>
      <c r="I1202" s="194"/>
      <c r="J1202" s="190"/>
      <c r="K1202" s="190"/>
      <c r="L1202" s="195"/>
      <c r="M1202" s="196"/>
      <c r="N1202" s="197"/>
      <c r="O1202" s="197"/>
      <c r="P1202" s="197"/>
      <c r="Q1202" s="197"/>
      <c r="R1202" s="197"/>
      <c r="S1202" s="197"/>
      <c r="T1202" s="198"/>
      <c r="AT1202" s="199" t="s">
        <v>202</v>
      </c>
      <c r="AU1202" s="199" t="s">
        <v>88</v>
      </c>
      <c r="AV1202" s="13" t="s">
        <v>86</v>
      </c>
      <c r="AW1202" s="13" t="s">
        <v>37</v>
      </c>
      <c r="AX1202" s="13" t="s">
        <v>78</v>
      </c>
      <c r="AY1202" s="199" t="s">
        <v>193</v>
      </c>
    </row>
    <row r="1203" spans="1:65" s="13" customFormat="1" ht="22.5">
      <c r="B1203" s="189"/>
      <c r="C1203" s="190"/>
      <c r="D1203" s="191" t="s">
        <v>202</v>
      </c>
      <c r="E1203" s="192" t="s">
        <v>19</v>
      </c>
      <c r="F1203" s="193" t="s">
        <v>1160</v>
      </c>
      <c r="G1203" s="190"/>
      <c r="H1203" s="192" t="s">
        <v>19</v>
      </c>
      <c r="I1203" s="194"/>
      <c r="J1203" s="190"/>
      <c r="K1203" s="190"/>
      <c r="L1203" s="195"/>
      <c r="M1203" s="196"/>
      <c r="N1203" s="197"/>
      <c r="O1203" s="197"/>
      <c r="P1203" s="197"/>
      <c r="Q1203" s="197"/>
      <c r="R1203" s="197"/>
      <c r="S1203" s="197"/>
      <c r="T1203" s="198"/>
      <c r="AT1203" s="199" t="s">
        <v>202</v>
      </c>
      <c r="AU1203" s="199" t="s">
        <v>88</v>
      </c>
      <c r="AV1203" s="13" t="s">
        <v>86</v>
      </c>
      <c r="AW1203" s="13" t="s">
        <v>37</v>
      </c>
      <c r="AX1203" s="13" t="s">
        <v>78</v>
      </c>
      <c r="AY1203" s="199" t="s">
        <v>193</v>
      </c>
    </row>
    <row r="1204" spans="1:65" s="14" customFormat="1" ht="11.25">
      <c r="B1204" s="200"/>
      <c r="C1204" s="201"/>
      <c r="D1204" s="191" t="s">
        <v>202</v>
      </c>
      <c r="E1204" s="202" t="s">
        <v>19</v>
      </c>
      <c r="F1204" s="203" t="s">
        <v>1161</v>
      </c>
      <c r="G1204" s="201"/>
      <c r="H1204" s="204">
        <v>155.19999999999999</v>
      </c>
      <c r="I1204" s="205"/>
      <c r="J1204" s="201"/>
      <c r="K1204" s="201"/>
      <c r="L1204" s="206"/>
      <c r="M1204" s="207"/>
      <c r="N1204" s="208"/>
      <c r="O1204" s="208"/>
      <c r="P1204" s="208"/>
      <c r="Q1204" s="208"/>
      <c r="R1204" s="208"/>
      <c r="S1204" s="208"/>
      <c r="T1204" s="209"/>
      <c r="AT1204" s="210" t="s">
        <v>202</v>
      </c>
      <c r="AU1204" s="210" t="s">
        <v>88</v>
      </c>
      <c r="AV1204" s="14" t="s">
        <v>88</v>
      </c>
      <c r="AW1204" s="14" t="s">
        <v>37</v>
      </c>
      <c r="AX1204" s="14" t="s">
        <v>78</v>
      </c>
      <c r="AY1204" s="210" t="s">
        <v>193</v>
      </c>
    </row>
    <row r="1205" spans="1:65" s="15" customFormat="1" ht="11.25">
      <c r="B1205" s="211"/>
      <c r="C1205" s="212"/>
      <c r="D1205" s="191" t="s">
        <v>202</v>
      </c>
      <c r="E1205" s="213" t="s">
        <v>19</v>
      </c>
      <c r="F1205" s="214" t="s">
        <v>207</v>
      </c>
      <c r="G1205" s="212"/>
      <c r="H1205" s="215">
        <v>155.19999999999999</v>
      </c>
      <c r="I1205" s="216"/>
      <c r="J1205" s="212"/>
      <c r="K1205" s="212"/>
      <c r="L1205" s="217"/>
      <c r="M1205" s="218"/>
      <c r="N1205" s="219"/>
      <c r="O1205" s="219"/>
      <c r="P1205" s="219"/>
      <c r="Q1205" s="219"/>
      <c r="R1205" s="219"/>
      <c r="S1205" s="219"/>
      <c r="T1205" s="220"/>
      <c r="AT1205" s="221" t="s">
        <v>202</v>
      </c>
      <c r="AU1205" s="221" t="s">
        <v>88</v>
      </c>
      <c r="AV1205" s="15" t="s">
        <v>200</v>
      </c>
      <c r="AW1205" s="15" t="s">
        <v>37</v>
      </c>
      <c r="AX1205" s="15" t="s">
        <v>86</v>
      </c>
      <c r="AY1205" s="221" t="s">
        <v>193</v>
      </c>
    </row>
    <row r="1206" spans="1:65" s="2" customFormat="1" ht="49.15" customHeight="1">
      <c r="A1206" s="36"/>
      <c r="B1206" s="37"/>
      <c r="C1206" s="176" t="s">
        <v>1162</v>
      </c>
      <c r="D1206" s="176" t="s">
        <v>196</v>
      </c>
      <c r="E1206" s="177" t="s">
        <v>1163</v>
      </c>
      <c r="F1206" s="178" t="s">
        <v>1164</v>
      </c>
      <c r="G1206" s="179" t="s">
        <v>738</v>
      </c>
      <c r="H1206" s="238"/>
      <c r="I1206" s="181"/>
      <c r="J1206" s="182">
        <f>ROUND(I1206*H1206,2)</f>
        <v>0</v>
      </c>
      <c r="K1206" s="178" t="s">
        <v>212</v>
      </c>
      <c r="L1206" s="41"/>
      <c r="M1206" s="183" t="s">
        <v>19</v>
      </c>
      <c r="N1206" s="184" t="s">
        <v>49</v>
      </c>
      <c r="O1206" s="66"/>
      <c r="P1206" s="185">
        <f>O1206*H1206</f>
        <v>0</v>
      </c>
      <c r="Q1206" s="185">
        <v>0</v>
      </c>
      <c r="R1206" s="185">
        <f>Q1206*H1206</f>
        <v>0</v>
      </c>
      <c r="S1206" s="185">
        <v>0</v>
      </c>
      <c r="T1206" s="186">
        <f>S1206*H1206</f>
        <v>0</v>
      </c>
      <c r="U1206" s="36"/>
      <c r="V1206" s="36"/>
      <c r="W1206" s="36"/>
      <c r="X1206" s="36"/>
      <c r="Y1206" s="36"/>
      <c r="Z1206" s="36"/>
      <c r="AA1206" s="36"/>
      <c r="AB1206" s="36"/>
      <c r="AC1206" s="36"/>
      <c r="AD1206" s="36"/>
      <c r="AE1206" s="36"/>
      <c r="AR1206" s="187" t="s">
        <v>295</v>
      </c>
      <c r="AT1206" s="187" t="s">
        <v>196</v>
      </c>
      <c r="AU1206" s="187" t="s">
        <v>88</v>
      </c>
      <c r="AY1206" s="19" t="s">
        <v>193</v>
      </c>
      <c r="BE1206" s="188">
        <f>IF(N1206="základní",J1206,0)</f>
        <v>0</v>
      </c>
      <c r="BF1206" s="188">
        <f>IF(N1206="snížená",J1206,0)</f>
        <v>0</v>
      </c>
      <c r="BG1206" s="188">
        <f>IF(N1206="zákl. přenesená",J1206,0)</f>
        <v>0</v>
      </c>
      <c r="BH1206" s="188">
        <f>IF(N1206="sníž. přenesená",J1206,0)</f>
        <v>0</v>
      </c>
      <c r="BI1206" s="188">
        <f>IF(N1206="nulová",J1206,0)</f>
        <v>0</v>
      </c>
      <c r="BJ1206" s="19" t="s">
        <v>86</v>
      </c>
      <c r="BK1206" s="188">
        <f>ROUND(I1206*H1206,2)</f>
        <v>0</v>
      </c>
      <c r="BL1206" s="19" t="s">
        <v>295</v>
      </c>
      <c r="BM1206" s="187" t="s">
        <v>1165</v>
      </c>
    </row>
    <row r="1207" spans="1:65" s="2" customFormat="1" ht="11.25">
      <c r="A1207" s="36"/>
      <c r="B1207" s="37"/>
      <c r="C1207" s="38"/>
      <c r="D1207" s="222" t="s">
        <v>214</v>
      </c>
      <c r="E1207" s="38"/>
      <c r="F1207" s="223" t="s">
        <v>1166</v>
      </c>
      <c r="G1207" s="38"/>
      <c r="H1207" s="38"/>
      <c r="I1207" s="224"/>
      <c r="J1207" s="38"/>
      <c r="K1207" s="38"/>
      <c r="L1207" s="41"/>
      <c r="M1207" s="225"/>
      <c r="N1207" s="226"/>
      <c r="O1207" s="66"/>
      <c r="P1207" s="66"/>
      <c r="Q1207" s="66"/>
      <c r="R1207" s="66"/>
      <c r="S1207" s="66"/>
      <c r="T1207" s="67"/>
      <c r="U1207" s="36"/>
      <c r="V1207" s="36"/>
      <c r="W1207" s="36"/>
      <c r="X1207" s="36"/>
      <c r="Y1207" s="36"/>
      <c r="Z1207" s="36"/>
      <c r="AA1207" s="36"/>
      <c r="AB1207" s="36"/>
      <c r="AC1207" s="36"/>
      <c r="AD1207" s="36"/>
      <c r="AE1207" s="36"/>
      <c r="AT1207" s="19" t="s">
        <v>214</v>
      </c>
      <c r="AU1207" s="19" t="s">
        <v>88</v>
      </c>
    </row>
    <row r="1208" spans="1:65" s="2" customFormat="1" ht="49.15" customHeight="1">
      <c r="A1208" s="36"/>
      <c r="B1208" s="37"/>
      <c r="C1208" s="176" t="s">
        <v>1167</v>
      </c>
      <c r="D1208" s="176" t="s">
        <v>196</v>
      </c>
      <c r="E1208" s="177" t="s">
        <v>1168</v>
      </c>
      <c r="F1208" s="178" t="s">
        <v>1169</v>
      </c>
      <c r="G1208" s="179" t="s">
        <v>738</v>
      </c>
      <c r="H1208" s="238"/>
      <c r="I1208" s="181"/>
      <c r="J1208" s="182">
        <f>ROUND(I1208*H1208,2)</f>
        <v>0</v>
      </c>
      <c r="K1208" s="178" t="s">
        <v>212</v>
      </c>
      <c r="L1208" s="41"/>
      <c r="M1208" s="183" t="s">
        <v>19</v>
      </c>
      <c r="N1208" s="184" t="s">
        <v>49</v>
      </c>
      <c r="O1208" s="66"/>
      <c r="P1208" s="185">
        <f>O1208*H1208</f>
        <v>0</v>
      </c>
      <c r="Q1208" s="185">
        <v>0</v>
      </c>
      <c r="R1208" s="185">
        <f>Q1208*H1208</f>
        <v>0</v>
      </c>
      <c r="S1208" s="185">
        <v>0</v>
      </c>
      <c r="T1208" s="186">
        <f>S1208*H1208</f>
        <v>0</v>
      </c>
      <c r="U1208" s="36"/>
      <c r="V1208" s="36"/>
      <c r="W1208" s="36"/>
      <c r="X1208" s="36"/>
      <c r="Y1208" s="36"/>
      <c r="Z1208" s="36"/>
      <c r="AA1208" s="36"/>
      <c r="AB1208" s="36"/>
      <c r="AC1208" s="36"/>
      <c r="AD1208" s="36"/>
      <c r="AE1208" s="36"/>
      <c r="AR1208" s="187" t="s">
        <v>295</v>
      </c>
      <c r="AT1208" s="187" t="s">
        <v>196</v>
      </c>
      <c r="AU1208" s="187" t="s">
        <v>88</v>
      </c>
      <c r="AY1208" s="19" t="s">
        <v>193</v>
      </c>
      <c r="BE1208" s="188">
        <f>IF(N1208="základní",J1208,0)</f>
        <v>0</v>
      </c>
      <c r="BF1208" s="188">
        <f>IF(N1208="snížená",J1208,0)</f>
        <v>0</v>
      </c>
      <c r="BG1208" s="188">
        <f>IF(N1208="zákl. přenesená",J1208,0)</f>
        <v>0</v>
      </c>
      <c r="BH1208" s="188">
        <f>IF(N1208="sníž. přenesená",J1208,0)</f>
        <v>0</v>
      </c>
      <c r="BI1208" s="188">
        <f>IF(N1208="nulová",J1208,0)</f>
        <v>0</v>
      </c>
      <c r="BJ1208" s="19" t="s">
        <v>86</v>
      </c>
      <c r="BK1208" s="188">
        <f>ROUND(I1208*H1208,2)</f>
        <v>0</v>
      </c>
      <c r="BL1208" s="19" t="s">
        <v>295</v>
      </c>
      <c r="BM1208" s="187" t="s">
        <v>1170</v>
      </c>
    </row>
    <row r="1209" spans="1:65" s="2" customFormat="1" ht="11.25">
      <c r="A1209" s="36"/>
      <c r="B1209" s="37"/>
      <c r="C1209" s="38"/>
      <c r="D1209" s="222" t="s">
        <v>214</v>
      </c>
      <c r="E1209" s="38"/>
      <c r="F1209" s="223" t="s">
        <v>1171</v>
      </c>
      <c r="G1209" s="38"/>
      <c r="H1209" s="38"/>
      <c r="I1209" s="224"/>
      <c r="J1209" s="38"/>
      <c r="K1209" s="38"/>
      <c r="L1209" s="41"/>
      <c r="M1209" s="225"/>
      <c r="N1209" s="226"/>
      <c r="O1209" s="66"/>
      <c r="P1209" s="66"/>
      <c r="Q1209" s="66"/>
      <c r="R1209" s="66"/>
      <c r="S1209" s="66"/>
      <c r="T1209" s="67"/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T1209" s="19" t="s">
        <v>214</v>
      </c>
      <c r="AU1209" s="19" t="s">
        <v>88</v>
      </c>
    </row>
    <row r="1210" spans="1:65" s="12" customFormat="1" ht="22.9" customHeight="1">
      <c r="B1210" s="160"/>
      <c r="C1210" s="161"/>
      <c r="D1210" s="162" t="s">
        <v>77</v>
      </c>
      <c r="E1210" s="174" t="s">
        <v>1172</v>
      </c>
      <c r="F1210" s="174" t="s">
        <v>1173</v>
      </c>
      <c r="G1210" s="161"/>
      <c r="H1210" s="161"/>
      <c r="I1210" s="164"/>
      <c r="J1210" s="175">
        <f>BK1210</f>
        <v>0</v>
      </c>
      <c r="K1210" s="161"/>
      <c r="L1210" s="166"/>
      <c r="M1210" s="167"/>
      <c r="N1210" s="168"/>
      <c r="O1210" s="168"/>
      <c r="P1210" s="169">
        <f>SUM(P1211:P1473)</f>
        <v>0</v>
      </c>
      <c r="Q1210" s="168"/>
      <c r="R1210" s="169">
        <f>SUM(R1211:R1473)</f>
        <v>1.0860976</v>
      </c>
      <c r="S1210" s="168"/>
      <c r="T1210" s="170">
        <f>SUM(T1211:T1473)</f>
        <v>1.5629022000000004</v>
      </c>
      <c r="AR1210" s="171" t="s">
        <v>88</v>
      </c>
      <c r="AT1210" s="172" t="s">
        <v>77</v>
      </c>
      <c r="AU1210" s="172" t="s">
        <v>86</v>
      </c>
      <c r="AY1210" s="171" t="s">
        <v>193</v>
      </c>
      <c r="BK1210" s="173">
        <f>SUM(BK1211:BK1473)</f>
        <v>0</v>
      </c>
    </row>
    <row r="1211" spans="1:65" s="2" customFormat="1" ht="24.2" customHeight="1">
      <c r="A1211" s="36"/>
      <c r="B1211" s="37"/>
      <c r="C1211" s="176" t="s">
        <v>1174</v>
      </c>
      <c r="D1211" s="176" t="s">
        <v>196</v>
      </c>
      <c r="E1211" s="177" t="s">
        <v>1175</v>
      </c>
      <c r="F1211" s="178" t="s">
        <v>1176</v>
      </c>
      <c r="G1211" s="179" t="s">
        <v>97</v>
      </c>
      <c r="H1211" s="180">
        <v>8</v>
      </c>
      <c r="I1211" s="181"/>
      <c r="J1211" s="182">
        <f>ROUND(I1211*H1211,2)</f>
        <v>0</v>
      </c>
      <c r="K1211" s="178" t="s">
        <v>212</v>
      </c>
      <c r="L1211" s="41"/>
      <c r="M1211" s="183" t="s">
        <v>19</v>
      </c>
      <c r="N1211" s="184" t="s">
        <v>49</v>
      </c>
      <c r="O1211" s="66"/>
      <c r="P1211" s="185">
        <f>O1211*H1211</f>
        <v>0</v>
      </c>
      <c r="Q1211" s="185">
        <v>0</v>
      </c>
      <c r="R1211" s="185">
        <f>Q1211*H1211</f>
        <v>0</v>
      </c>
      <c r="S1211" s="185">
        <v>5.94E-3</v>
      </c>
      <c r="T1211" s="186">
        <f>S1211*H1211</f>
        <v>4.752E-2</v>
      </c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R1211" s="187" t="s">
        <v>295</v>
      </c>
      <c r="AT1211" s="187" t="s">
        <v>196</v>
      </c>
      <c r="AU1211" s="187" t="s">
        <v>88</v>
      </c>
      <c r="AY1211" s="19" t="s">
        <v>193</v>
      </c>
      <c r="BE1211" s="188">
        <f>IF(N1211="základní",J1211,0)</f>
        <v>0</v>
      </c>
      <c r="BF1211" s="188">
        <f>IF(N1211="snížená",J1211,0)</f>
        <v>0</v>
      </c>
      <c r="BG1211" s="188">
        <f>IF(N1211="zákl. přenesená",J1211,0)</f>
        <v>0</v>
      </c>
      <c r="BH1211" s="188">
        <f>IF(N1211="sníž. přenesená",J1211,0)</f>
        <v>0</v>
      </c>
      <c r="BI1211" s="188">
        <f>IF(N1211="nulová",J1211,0)</f>
        <v>0</v>
      </c>
      <c r="BJ1211" s="19" t="s">
        <v>86</v>
      </c>
      <c r="BK1211" s="188">
        <f>ROUND(I1211*H1211,2)</f>
        <v>0</v>
      </c>
      <c r="BL1211" s="19" t="s">
        <v>295</v>
      </c>
      <c r="BM1211" s="187" t="s">
        <v>1177</v>
      </c>
    </row>
    <row r="1212" spans="1:65" s="2" customFormat="1" ht="11.25">
      <c r="A1212" s="36"/>
      <c r="B1212" s="37"/>
      <c r="C1212" s="38"/>
      <c r="D1212" s="222" t="s">
        <v>214</v>
      </c>
      <c r="E1212" s="38"/>
      <c r="F1212" s="223" t="s">
        <v>1178</v>
      </c>
      <c r="G1212" s="38"/>
      <c r="H1212" s="38"/>
      <c r="I1212" s="224"/>
      <c r="J1212" s="38"/>
      <c r="K1212" s="38"/>
      <c r="L1212" s="41"/>
      <c r="M1212" s="225"/>
      <c r="N1212" s="226"/>
      <c r="O1212" s="66"/>
      <c r="P1212" s="66"/>
      <c r="Q1212" s="66"/>
      <c r="R1212" s="66"/>
      <c r="S1212" s="66"/>
      <c r="T1212" s="67"/>
      <c r="U1212" s="36"/>
      <c r="V1212" s="36"/>
      <c r="W1212" s="36"/>
      <c r="X1212" s="36"/>
      <c r="Y1212" s="36"/>
      <c r="Z1212" s="36"/>
      <c r="AA1212" s="36"/>
      <c r="AB1212" s="36"/>
      <c r="AC1212" s="36"/>
      <c r="AD1212" s="36"/>
      <c r="AE1212" s="36"/>
      <c r="AT1212" s="19" t="s">
        <v>214</v>
      </c>
      <c r="AU1212" s="19" t="s">
        <v>88</v>
      </c>
    </row>
    <row r="1213" spans="1:65" s="13" customFormat="1" ht="11.25">
      <c r="B1213" s="189"/>
      <c r="C1213" s="190"/>
      <c r="D1213" s="191" t="s">
        <v>202</v>
      </c>
      <c r="E1213" s="192" t="s">
        <v>19</v>
      </c>
      <c r="F1213" s="193" t="s">
        <v>203</v>
      </c>
      <c r="G1213" s="190"/>
      <c r="H1213" s="192" t="s">
        <v>19</v>
      </c>
      <c r="I1213" s="194"/>
      <c r="J1213" s="190"/>
      <c r="K1213" s="190"/>
      <c r="L1213" s="195"/>
      <c r="M1213" s="196"/>
      <c r="N1213" s="197"/>
      <c r="O1213" s="197"/>
      <c r="P1213" s="197"/>
      <c r="Q1213" s="197"/>
      <c r="R1213" s="197"/>
      <c r="S1213" s="197"/>
      <c r="T1213" s="198"/>
      <c r="AT1213" s="199" t="s">
        <v>202</v>
      </c>
      <c r="AU1213" s="199" t="s">
        <v>88</v>
      </c>
      <c r="AV1213" s="13" t="s">
        <v>86</v>
      </c>
      <c r="AW1213" s="13" t="s">
        <v>37</v>
      </c>
      <c r="AX1213" s="13" t="s">
        <v>78</v>
      </c>
      <c r="AY1213" s="199" t="s">
        <v>193</v>
      </c>
    </row>
    <row r="1214" spans="1:65" s="13" customFormat="1" ht="22.5">
      <c r="B1214" s="189"/>
      <c r="C1214" s="190"/>
      <c r="D1214" s="191" t="s">
        <v>202</v>
      </c>
      <c r="E1214" s="192" t="s">
        <v>19</v>
      </c>
      <c r="F1214" s="193" t="s">
        <v>772</v>
      </c>
      <c r="G1214" s="190"/>
      <c r="H1214" s="192" t="s">
        <v>19</v>
      </c>
      <c r="I1214" s="194"/>
      <c r="J1214" s="190"/>
      <c r="K1214" s="190"/>
      <c r="L1214" s="195"/>
      <c r="M1214" s="196"/>
      <c r="N1214" s="197"/>
      <c r="O1214" s="197"/>
      <c r="P1214" s="197"/>
      <c r="Q1214" s="197"/>
      <c r="R1214" s="197"/>
      <c r="S1214" s="197"/>
      <c r="T1214" s="198"/>
      <c r="AT1214" s="199" t="s">
        <v>202</v>
      </c>
      <c r="AU1214" s="199" t="s">
        <v>88</v>
      </c>
      <c r="AV1214" s="13" t="s">
        <v>86</v>
      </c>
      <c r="AW1214" s="13" t="s">
        <v>37</v>
      </c>
      <c r="AX1214" s="13" t="s">
        <v>78</v>
      </c>
      <c r="AY1214" s="199" t="s">
        <v>193</v>
      </c>
    </row>
    <row r="1215" spans="1:65" s="13" customFormat="1" ht="11.25">
      <c r="B1215" s="189"/>
      <c r="C1215" s="190"/>
      <c r="D1215" s="191" t="s">
        <v>202</v>
      </c>
      <c r="E1215" s="192" t="s">
        <v>19</v>
      </c>
      <c r="F1215" s="193" t="s">
        <v>205</v>
      </c>
      <c r="G1215" s="190"/>
      <c r="H1215" s="192" t="s">
        <v>19</v>
      </c>
      <c r="I1215" s="194"/>
      <c r="J1215" s="190"/>
      <c r="K1215" s="190"/>
      <c r="L1215" s="195"/>
      <c r="M1215" s="196"/>
      <c r="N1215" s="197"/>
      <c r="O1215" s="197"/>
      <c r="P1215" s="197"/>
      <c r="Q1215" s="197"/>
      <c r="R1215" s="197"/>
      <c r="S1215" s="197"/>
      <c r="T1215" s="198"/>
      <c r="AT1215" s="199" t="s">
        <v>202</v>
      </c>
      <c r="AU1215" s="199" t="s">
        <v>88</v>
      </c>
      <c r="AV1215" s="13" t="s">
        <v>86</v>
      </c>
      <c r="AW1215" s="13" t="s">
        <v>37</v>
      </c>
      <c r="AX1215" s="13" t="s">
        <v>78</v>
      </c>
      <c r="AY1215" s="199" t="s">
        <v>193</v>
      </c>
    </row>
    <row r="1216" spans="1:65" s="13" customFormat="1" ht="11.25">
      <c r="B1216" s="189"/>
      <c r="C1216" s="190"/>
      <c r="D1216" s="191" t="s">
        <v>202</v>
      </c>
      <c r="E1216" s="192" t="s">
        <v>19</v>
      </c>
      <c r="F1216" s="193" t="s">
        <v>1179</v>
      </c>
      <c r="G1216" s="190"/>
      <c r="H1216" s="192" t="s">
        <v>19</v>
      </c>
      <c r="I1216" s="194"/>
      <c r="J1216" s="190"/>
      <c r="K1216" s="190"/>
      <c r="L1216" s="195"/>
      <c r="M1216" s="196"/>
      <c r="N1216" s="197"/>
      <c r="O1216" s="197"/>
      <c r="P1216" s="197"/>
      <c r="Q1216" s="197"/>
      <c r="R1216" s="197"/>
      <c r="S1216" s="197"/>
      <c r="T1216" s="198"/>
      <c r="AT1216" s="199" t="s">
        <v>202</v>
      </c>
      <c r="AU1216" s="199" t="s">
        <v>88</v>
      </c>
      <c r="AV1216" s="13" t="s">
        <v>86</v>
      </c>
      <c r="AW1216" s="13" t="s">
        <v>37</v>
      </c>
      <c r="AX1216" s="13" t="s">
        <v>78</v>
      </c>
      <c r="AY1216" s="199" t="s">
        <v>193</v>
      </c>
    </row>
    <row r="1217" spans="1:65" s="14" customFormat="1" ht="11.25">
      <c r="B1217" s="200"/>
      <c r="C1217" s="201"/>
      <c r="D1217" s="191" t="s">
        <v>202</v>
      </c>
      <c r="E1217" s="202" t="s">
        <v>19</v>
      </c>
      <c r="F1217" s="203" t="s">
        <v>1180</v>
      </c>
      <c r="G1217" s="201"/>
      <c r="H1217" s="204">
        <v>8</v>
      </c>
      <c r="I1217" s="205"/>
      <c r="J1217" s="201"/>
      <c r="K1217" s="201"/>
      <c r="L1217" s="206"/>
      <c r="M1217" s="207"/>
      <c r="N1217" s="208"/>
      <c r="O1217" s="208"/>
      <c r="P1217" s="208"/>
      <c r="Q1217" s="208"/>
      <c r="R1217" s="208"/>
      <c r="S1217" s="208"/>
      <c r="T1217" s="209"/>
      <c r="AT1217" s="210" t="s">
        <v>202</v>
      </c>
      <c r="AU1217" s="210" t="s">
        <v>88</v>
      </c>
      <c r="AV1217" s="14" t="s">
        <v>88</v>
      </c>
      <c r="AW1217" s="14" t="s">
        <v>37</v>
      </c>
      <c r="AX1217" s="14" t="s">
        <v>78</v>
      </c>
      <c r="AY1217" s="210" t="s">
        <v>193</v>
      </c>
    </row>
    <row r="1218" spans="1:65" s="15" customFormat="1" ht="11.25">
      <c r="B1218" s="211"/>
      <c r="C1218" s="212"/>
      <c r="D1218" s="191" t="s">
        <v>202</v>
      </c>
      <c r="E1218" s="213" t="s">
        <v>19</v>
      </c>
      <c r="F1218" s="214" t="s">
        <v>207</v>
      </c>
      <c r="G1218" s="212"/>
      <c r="H1218" s="215">
        <v>8</v>
      </c>
      <c r="I1218" s="216"/>
      <c r="J1218" s="212"/>
      <c r="K1218" s="212"/>
      <c r="L1218" s="217"/>
      <c r="M1218" s="218"/>
      <c r="N1218" s="219"/>
      <c r="O1218" s="219"/>
      <c r="P1218" s="219"/>
      <c r="Q1218" s="219"/>
      <c r="R1218" s="219"/>
      <c r="S1218" s="219"/>
      <c r="T1218" s="220"/>
      <c r="AT1218" s="221" t="s">
        <v>202</v>
      </c>
      <c r="AU1218" s="221" t="s">
        <v>88</v>
      </c>
      <c r="AV1218" s="15" t="s">
        <v>200</v>
      </c>
      <c r="AW1218" s="15" t="s">
        <v>37</v>
      </c>
      <c r="AX1218" s="15" t="s">
        <v>86</v>
      </c>
      <c r="AY1218" s="221" t="s">
        <v>193</v>
      </c>
    </row>
    <row r="1219" spans="1:65" s="2" customFormat="1" ht="37.9" customHeight="1">
      <c r="A1219" s="36"/>
      <c r="B1219" s="37"/>
      <c r="C1219" s="176" t="s">
        <v>1181</v>
      </c>
      <c r="D1219" s="176" t="s">
        <v>196</v>
      </c>
      <c r="E1219" s="177" t="s">
        <v>1182</v>
      </c>
      <c r="F1219" s="178" t="s">
        <v>1183</v>
      </c>
      <c r="G1219" s="179" t="s">
        <v>425</v>
      </c>
      <c r="H1219" s="180">
        <v>86</v>
      </c>
      <c r="I1219" s="181"/>
      <c r="J1219" s="182">
        <f>ROUND(I1219*H1219,2)</f>
        <v>0</v>
      </c>
      <c r="K1219" s="178" t="s">
        <v>212</v>
      </c>
      <c r="L1219" s="41"/>
      <c r="M1219" s="183" t="s">
        <v>19</v>
      </c>
      <c r="N1219" s="184" t="s">
        <v>49</v>
      </c>
      <c r="O1219" s="66"/>
      <c r="P1219" s="185">
        <f>O1219*H1219</f>
        <v>0</v>
      </c>
      <c r="Q1219" s="185">
        <v>0</v>
      </c>
      <c r="R1219" s="185">
        <f>Q1219*H1219</f>
        <v>0</v>
      </c>
      <c r="S1219" s="185">
        <v>3.3800000000000002E-3</v>
      </c>
      <c r="T1219" s="186">
        <f>S1219*H1219</f>
        <v>0.29067999999999999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87" t="s">
        <v>295</v>
      </c>
      <c r="AT1219" s="187" t="s">
        <v>196</v>
      </c>
      <c r="AU1219" s="187" t="s">
        <v>88</v>
      </c>
      <c r="AY1219" s="19" t="s">
        <v>193</v>
      </c>
      <c r="BE1219" s="188">
        <f>IF(N1219="základní",J1219,0)</f>
        <v>0</v>
      </c>
      <c r="BF1219" s="188">
        <f>IF(N1219="snížená",J1219,0)</f>
        <v>0</v>
      </c>
      <c r="BG1219" s="188">
        <f>IF(N1219="zákl. přenesená",J1219,0)</f>
        <v>0</v>
      </c>
      <c r="BH1219" s="188">
        <f>IF(N1219="sníž. přenesená",J1219,0)</f>
        <v>0</v>
      </c>
      <c r="BI1219" s="188">
        <f>IF(N1219="nulová",J1219,0)</f>
        <v>0</v>
      </c>
      <c r="BJ1219" s="19" t="s">
        <v>86</v>
      </c>
      <c r="BK1219" s="188">
        <f>ROUND(I1219*H1219,2)</f>
        <v>0</v>
      </c>
      <c r="BL1219" s="19" t="s">
        <v>295</v>
      </c>
      <c r="BM1219" s="187" t="s">
        <v>1184</v>
      </c>
    </row>
    <row r="1220" spans="1:65" s="2" customFormat="1" ht="11.25">
      <c r="A1220" s="36"/>
      <c r="B1220" s="37"/>
      <c r="C1220" s="38"/>
      <c r="D1220" s="222" t="s">
        <v>214</v>
      </c>
      <c r="E1220" s="38"/>
      <c r="F1220" s="223" t="s">
        <v>1185</v>
      </c>
      <c r="G1220" s="38"/>
      <c r="H1220" s="38"/>
      <c r="I1220" s="224"/>
      <c r="J1220" s="38"/>
      <c r="K1220" s="38"/>
      <c r="L1220" s="41"/>
      <c r="M1220" s="225"/>
      <c r="N1220" s="226"/>
      <c r="O1220" s="66"/>
      <c r="P1220" s="66"/>
      <c r="Q1220" s="66"/>
      <c r="R1220" s="66"/>
      <c r="S1220" s="66"/>
      <c r="T1220" s="67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T1220" s="19" t="s">
        <v>214</v>
      </c>
      <c r="AU1220" s="19" t="s">
        <v>88</v>
      </c>
    </row>
    <row r="1221" spans="1:65" s="13" customFormat="1" ht="11.25">
      <c r="B1221" s="189"/>
      <c r="C1221" s="190"/>
      <c r="D1221" s="191" t="s">
        <v>202</v>
      </c>
      <c r="E1221" s="192" t="s">
        <v>19</v>
      </c>
      <c r="F1221" s="193" t="s">
        <v>203</v>
      </c>
      <c r="G1221" s="190"/>
      <c r="H1221" s="192" t="s">
        <v>19</v>
      </c>
      <c r="I1221" s="194"/>
      <c r="J1221" s="190"/>
      <c r="K1221" s="190"/>
      <c r="L1221" s="195"/>
      <c r="M1221" s="196"/>
      <c r="N1221" s="197"/>
      <c r="O1221" s="197"/>
      <c r="P1221" s="197"/>
      <c r="Q1221" s="197"/>
      <c r="R1221" s="197"/>
      <c r="S1221" s="197"/>
      <c r="T1221" s="198"/>
      <c r="AT1221" s="199" t="s">
        <v>202</v>
      </c>
      <c r="AU1221" s="199" t="s">
        <v>88</v>
      </c>
      <c r="AV1221" s="13" t="s">
        <v>86</v>
      </c>
      <c r="AW1221" s="13" t="s">
        <v>37</v>
      </c>
      <c r="AX1221" s="13" t="s">
        <v>78</v>
      </c>
      <c r="AY1221" s="199" t="s">
        <v>193</v>
      </c>
    </row>
    <row r="1222" spans="1:65" s="13" customFormat="1" ht="22.5">
      <c r="B1222" s="189"/>
      <c r="C1222" s="190"/>
      <c r="D1222" s="191" t="s">
        <v>202</v>
      </c>
      <c r="E1222" s="192" t="s">
        <v>19</v>
      </c>
      <c r="F1222" s="193" t="s">
        <v>772</v>
      </c>
      <c r="G1222" s="190"/>
      <c r="H1222" s="192" t="s">
        <v>19</v>
      </c>
      <c r="I1222" s="194"/>
      <c r="J1222" s="190"/>
      <c r="K1222" s="190"/>
      <c r="L1222" s="195"/>
      <c r="M1222" s="196"/>
      <c r="N1222" s="197"/>
      <c r="O1222" s="197"/>
      <c r="P1222" s="197"/>
      <c r="Q1222" s="197"/>
      <c r="R1222" s="197"/>
      <c r="S1222" s="197"/>
      <c r="T1222" s="198"/>
      <c r="AT1222" s="199" t="s">
        <v>202</v>
      </c>
      <c r="AU1222" s="199" t="s">
        <v>88</v>
      </c>
      <c r="AV1222" s="13" t="s">
        <v>86</v>
      </c>
      <c r="AW1222" s="13" t="s">
        <v>37</v>
      </c>
      <c r="AX1222" s="13" t="s">
        <v>78</v>
      </c>
      <c r="AY1222" s="199" t="s">
        <v>193</v>
      </c>
    </row>
    <row r="1223" spans="1:65" s="13" customFormat="1" ht="11.25">
      <c r="B1223" s="189"/>
      <c r="C1223" s="190"/>
      <c r="D1223" s="191" t="s">
        <v>202</v>
      </c>
      <c r="E1223" s="192" t="s">
        <v>19</v>
      </c>
      <c r="F1223" s="193" t="s">
        <v>205</v>
      </c>
      <c r="G1223" s="190"/>
      <c r="H1223" s="192" t="s">
        <v>19</v>
      </c>
      <c r="I1223" s="194"/>
      <c r="J1223" s="190"/>
      <c r="K1223" s="190"/>
      <c r="L1223" s="195"/>
      <c r="M1223" s="196"/>
      <c r="N1223" s="197"/>
      <c r="O1223" s="197"/>
      <c r="P1223" s="197"/>
      <c r="Q1223" s="197"/>
      <c r="R1223" s="197"/>
      <c r="S1223" s="197"/>
      <c r="T1223" s="198"/>
      <c r="AT1223" s="199" t="s">
        <v>202</v>
      </c>
      <c r="AU1223" s="199" t="s">
        <v>88</v>
      </c>
      <c r="AV1223" s="13" t="s">
        <v>86</v>
      </c>
      <c r="AW1223" s="13" t="s">
        <v>37</v>
      </c>
      <c r="AX1223" s="13" t="s">
        <v>78</v>
      </c>
      <c r="AY1223" s="199" t="s">
        <v>193</v>
      </c>
    </row>
    <row r="1224" spans="1:65" s="13" customFormat="1" ht="11.25">
      <c r="B1224" s="189"/>
      <c r="C1224" s="190"/>
      <c r="D1224" s="191" t="s">
        <v>202</v>
      </c>
      <c r="E1224" s="192" t="s">
        <v>19</v>
      </c>
      <c r="F1224" s="193" t="s">
        <v>1179</v>
      </c>
      <c r="G1224" s="190"/>
      <c r="H1224" s="192" t="s">
        <v>19</v>
      </c>
      <c r="I1224" s="194"/>
      <c r="J1224" s="190"/>
      <c r="K1224" s="190"/>
      <c r="L1224" s="195"/>
      <c r="M1224" s="196"/>
      <c r="N1224" s="197"/>
      <c r="O1224" s="197"/>
      <c r="P1224" s="197"/>
      <c r="Q1224" s="197"/>
      <c r="R1224" s="197"/>
      <c r="S1224" s="197"/>
      <c r="T1224" s="198"/>
      <c r="AT1224" s="199" t="s">
        <v>202</v>
      </c>
      <c r="AU1224" s="199" t="s">
        <v>88</v>
      </c>
      <c r="AV1224" s="13" t="s">
        <v>86</v>
      </c>
      <c r="AW1224" s="13" t="s">
        <v>37</v>
      </c>
      <c r="AX1224" s="13" t="s">
        <v>78</v>
      </c>
      <c r="AY1224" s="199" t="s">
        <v>193</v>
      </c>
    </row>
    <row r="1225" spans="1:65" s="14" customFormat="1" ht="11.25">
      <c r="B1225" s="200"/>
      <c r="C1225" s="201"/>
      <c r="D1225" s="191" t="s">
        <v>202</v>
      </c>
      <c r="E1225" s="202" t="s">
        <v>19</v>
      </c>
      <c r="F1225" s="203" t="s">
        <v>719</v>
      </c>
      <c r="G1225" s="201"/>
      <c r="H1225" s="204">
        <v>86</v>
      </c>
      <c r="I1225" s="205"/>
      <c r="J1225" s="201"/>
      <c r="K1225" s="201"/>
      <c r="L1225" s="206"/>
      <c r="M1225" s="207"/>
      <c r="N1225" s="208"/>
      <c r="O1225" s="208"/>
      <c r="P1225" s="208"/>
      <c r="Q1225" s="208"/>
      <c r="R1225" s="208"/>
      <c r="S1225" s="208"/>
      <c r="T1225" s="209"/>
      <c r="AT1225" s="210" t="s">
        <v>202</v>
      </c>
      <c r="AU1225" s="210" t="s">
        <v>88</v>
      </c>
      <c r="AV1225" s="14" t="s">
        <v>88</v>
      </c>
      <c r="AW1225" s="14" t="s">
        <v>37</v>
      </c>
      <c r="AX1225" s="14" t="s">
        <v>78</v>
      </c>
      <c r="AY1225" s="210" t="s">
        <v>193</v>
      </c>
    </row>
    <row r="1226" spans="1:65" s="15" customFormat="1" ht="11.25">
      <c r="B1226" s="211"/>
      <c r="C1226" s="212"/>
      <c r="D1226" s="191" t="s">
        <v>202</v>
      </c>
      <c r="E1226" s="213" t="s">
        <v>19</v>
      </c>
      <c r="F1226" s="214" t="s">
        <v>207</v>
      </c>
      <c r="G1226" s="212"/>
      <c r="H1226" s="215">
        <v>86</v>
      </c>
      <c r="I1226" s="216"/>
      <c r="J1226" s="212"/>
      <c r="K1226" s="212"/>
      <c r="L1226" s="217"/>
      <c r="M1226" s="218"/>
      <c r="N1226" s="219"/>
      <c r="O1226" s="219"/>
      <c r="P1226" s="219"/>
      <c r="Q1226" s="219"/>
      <c r="R1226" s="219"/>
      <c r="S1226" s="219"/>
      <c r="T1226" s="220"/>
      <c r="AT1226" s="221" t="s">
        <v>202</v>
      </c>
      <c r="AU1226" s="221" t="s">
        <v>88</v>
      </c>
      <c r="AV1226" s="15" t="s">
        <v>200</v>
      </c>
      <c r="AW1226" s="15" t="s">
        <v>37</v>
      </c>
      <c r="AX1226" s="15" t="s">
        <v>86</v>
      </c>
      <c r="AY1226" s="221" t="s">
        <v>193</v>
      </c>
    </row>
    <row r="1227" spans="1:65" s="2" customFormat="1" ht="33" customHeight="1">
      <c r="A1227" s="36"/>
      <c r="B1227" s="37"/>
      <c r="C1227" s="176" t="s">
        <v>1186</v>
      </c>
      <c r="D1227" s="176" t="s">
        <v>196</v>
      </c>
      <c r="E1227" s="177" t="s">
        <v>1187</v>
      </c>
      <c r="F1227" s="178" t="s">
        <v>1188</v>
      </c>
      <c r="G1227" s="179" t="s">
        <v>425</v>
      </c>
      <c r="H1227" s="180">
        <v>97.9</v>
      </c>
      <c r="I1227" s="181"/>
      <c r="J1227" s="182">
        <f>ROUND(I1227*H1227,2)</f>
        <v>0</v>
      </c>
      <c r="K1227" s="178" t="s">
        <v>212</v>
      </c>
      <c r="L1227" s="41"/>
      <c r="M1227" s="183" t="s">
        <v>19</v>
      </c>
      <c r="N1227" s="184" t="s">
        <v>49</v>
      </c>
      <c r="O1227" s="66"/>
      <c r="P1227" s="185">
        <f>O1227*H1227</f>
        <v>0</v>
      </c>
      <c r="Q1227" s="185">
        <v>0</v>
      </c>
      <c r="R1227" s="185">
        <f>Q1227*H1227</f>
        <v>0</v>
      </c>
      <c r="S1227" s="185">
        <v>3.3800000000000002E-3</v>
      </c>
      <c r="T1227" s="186">
        <f>S1227*H1227</f>
        <v>0.33090200000000003</v>
      </c>
      <c r="U1227" s="36"/>
      <c r="V1227" s="36"/>
      <c r="W1227" s="36"/>
      <c r="X1227" s="36"/>
      <c r="Y1227" s="36"/>
      <c r="Z1227" s="36"/>
      <c r="AA1227" s="36"/>
      <c r="AB1227" s="36"/>
      <c r="AC1227" s="36"/>
      <c r="AD1227" s="36"/>
      <c r="AE1227" s="36"/>
      <c r="AR1227" s="187" t="s">
        <v>295</v>
      </c>
      <c r="AT1227" s="187" t="s">
        <v>196</v>
      </c>
      <c r="AU1227" s="187" t="s">
        <v>88</v>
      </c>
      <c r="AY1227" s="19" t="s">
        <v>193</v>
      </c>
      <c r="BE1227" s="188">
        <f>IF(N1227="základní",J1227,0)</f>
        <v>0</v>
      </c>
      <c r="BF1227" s="188">
        <f>IF(N1227="snížená",J1227,0)</f>
        <v>0</v>
      </c>
      <c r="BG1227" s="188">
        <f>IF(N1227="zákl. přenesená",J1227,0)</f>
        <v>0</v>
      </c>
      <c r="BH1227" s="188">
        <f>IF(N1227="sníž. přenesená",J1227,0)</f>
        <v>0</v>
      </c>
      <c r="BI1227" s="188">
        <f>IF(N1227="nulová",J1227,0)</f>
        <v>0</v>
      </c>
      <c r="BJ1227" s="19" t="s">
        <v>86</v>
      </c>
      <c r="BK1227" s="188">
        <f>ROUND(I1227*H1227,2)</f>
        <v>0</v>
      </c>
      <c r="BL1227" s="19" t="s">
        <v>295</v>
      </c>
      <c r="BM1227" s="187" t="s">
        <v>1189</v>
      </c>
    </row>
    <row r="1228" spans="1:65" s="2" customFormat="1" ht="11.25">
      <c r="A1228" s="36"/>
      <c r="B1228" s="37"/>
      <c r="C1228" s="38"/>
      <c r="D1228" s="222" t="s">
        <v>214</v>
      </c>
      <c r="E1228" s="38"/>
      <c r="F1228" s="223" t="s">
        <v>1190</v>
      </c>
      <c r="G1228" s="38"/>
      <c r="H1228" s="38"/>
      <c r="I1228" s="224"/>
      <c r="J1228" s="38"/>
      <c r="K1228" s="38"/>
      <c r="L1228" s="41"/>
      <c r="M1228" s="225"/>
      <c r="N1228" s="226"/>
      <c r="O1228" s="66"/>
      <c r="P1228" s="66"/>
      <c r="Q1228" s="66"/>
      <c r="R1228" s="66"/>
      <c r="S1228" s="66"/>
      <c r="T1228" s="67"/>
      <c r="U1228" s="36"/>
      <c r="V1228" s="36"/>
      <c r="W1228" s="36"/>
      <c r="X1228" s="36"/>
      <c r="Y1228" s="36"/>
      <c r="Z1228" s="36"/>
      <c r="AA1228" s="36"/>
      <c r="AB1228" s="36"/>
      <c r="AC1228" s="36"/>
      <c r="AD1228" s="36"/>
      <c r="AE1228" s="36"/>
      <c r="AT1228" s="19" t="s">
        <v>214</v>
      </c>
      <c r="AU1228" s="19" t="s">
        <v>88</v>
      </c>
    </row>
    <row r="1229" spans="1:65" s="13" customFormat="1" ht="11.25">
      <c r="B1229" s="189"/>
      <c r="C1229" s="190"/>
      <c r="D1229" s="191" t="s">
        <v>202</v>
      </c>
      <c r="E1229" s="192" t="s">
        <v>19</v>
      </c>
      <c r="F1229" s="193" t="s">
        <v>203</v>
      </c>
      <c r="G1229" s="190"/>
      <c r="H1229" s="192" t="s">
        <v>19</v>
      </c>
      <c r="I1229" s="194"/>
      <c r="J1229" s="190"/>
      <c r="K1229" s="190"/>
      <c r="L1229" s="195"/>
      <c r="M1229" s="196"/>
      <c r="N1229" s="197"/>
      <c r="O1229" s="197"/>
      <c r="P1229" s="197"/>
      <c r="Q1229" s="197"/>
      <c r="R1229" s="197"/>
      <c r="S1229" s="197"/>
      <c r="T1229" s="198"/>
      <c r="AT1229" s="199" t="s">
        <v>202</v>
      </c>
      <c r="AU1229" s="199" t="s">
        <v>88</v>
      </c>
      <c r="AV1229" s="13" t="s">
        <v>86</v>
      </c>
      <c r="AW1229" s="13" t="s">
        <v>37</v>
      </c>
      <c r="AX1229" s="13" t="s">
        <v>78</v>
      </c>
      <c r="AY1229" s="199" t="s">
        <v>193</v>
      </c>
    </row>
    <row r="1230" spans="1:65" s="13" customFormat="1" ht="22.5">
      <c r="B1230" s="189"/>
      <c r="C1230" s="190"/>
      <c r="D1230" s="191" t="s">
        <v>202</v>
      </c>
      <c r="E1230" s="192" t="s">
        <v>19</v>
      </c>
      <c r="F1230" s="193" t="s">
        <v>772</v>
      </c>
      <c r="G1230" s="190"/>
      <c r="H1230" s="192" t="s">
        <v>19</v>
      </c>
      <c r="I1230" s="194"/>
      <c r="J1230" s="190"/>
      <c r="K1230" s="190"/>
      <c r="L1230" s="195"/>
      <c r="M1230" s="196"/>
      <c r="N1230" s="197"/>
      <c r="O1230" s="197"/>
      <c r="P1230" s="197"/>
      <c r="Q1230" s="197"/>
      <c r="R1230" s="197"/>
      <c r="S1230" s="197"/>
      <c r="T1230" s="198"/>
      <c r="AT1230" s="199" t="s">
        <v>202</v>
      </c>
      <c r="AU1230" s="199" t="s">
        <v>88</v>
      </c>
      <c r="AV1230" s="13" t="s">
        <v>86</v>
      </c>
      <c r="AW1230" s="13" t="s">
        <v>37</v>
      </c>
      <c r="AX1230" s="13" t="s">
        <v>78</v>
      </c>
      <c r="AY1230" s="199" t="s">
        <v>193</v>
      </c>
    </row>
    <row r="1231" spans="1:65" s="13" customFormat="1" ht="11.25">
      <c r="B1231" s="189"/>
      <c r="C1231" s="190"/>
      <c r="D1231" s="191" t="s">
        <v>202</v>
      </c>
      <c r="E1231" s="192" t="s">
        <v>19</v>
      </c>
      <c r="F1231" s="193" t="s">
        <v>205</v>
      </c>
      <c r="G1231" s="190"/>
      <c r="H1231" s="192" t="s">
        <v>19</v>
      </c>
      <c r="I1231" s="194"/>
      <c r="J1231" s="190"/>
      <c r="K1231" s="190"/>
      <c r="L1231" s="195"/>
      <c r="M1231" s="196"/>
      <c r="N1231" s="197"/>
      <c r="O1231" s="197"/>
      <c r="P1231" s="197"/>
      <c r="Q1231" s="197"/>
      <c r="R1231" s="197"/>
      <c r="S1231" s="197"/>
      <c r="T1231" s="198"/>
      <c r="AT1231" s="199" t="s">
        <v>202</v>
      </c>
      <c r="AU1231" s="199" t="s">
        <v>88</v>
      </c>
      <c r="AV1231" s="13" t="s">
        <v>86</v>
      </c>
      <c r="AW1231" s="13" t="s">
        <v>37</v>
      </c>
      <c r="AX1231" s="13" t="s">
        <v>78</v>
      </c>
      <c r="AY1231" s="199" t="s">
        <v>193</v>
      </c>
    </row>
    <row r="1232" spans="1:65" s="13" customFormat="1" ht="11.25">
      <c r="B1232" s="189"/>
      <c r="C1232" s="190"/>
      <c r="D1232" s="191" t="s">
        <v>202</v>
      </c>
      <c r="E1232" s="192" t="s">
        <v>19</v>
      </c>
      <c r="F1232" s="193" t="s">
        <v>1179</v>
      </c>
      <c r="G1232" s="190"/>
      <c r="H1232" s="192" t="s">
        <v>19</v>
      </c>
      <c r="I1232" s="194"/>
      <c r="J1232" s="190"/>
      <c r="K1232" s="190"/>
      <c r="L1232" s="195"/>
      <c r="M1232" s="196"/>
      <c r="N1232" s="197"/>
      <c r="O1232" s="197"/>
      <c r="P1232" s="197"/>
      <c r="Q1232" s="197"/>
      <c r="R1232" s="197"/>
      <c r="S1232" s="197"/>
      <c r="T1232" s="198"/>
      <c r="AT1232" s="199" t="s">
        <v>202</v>
      </c>
      <c r="AU1232" s="199" t="s">
        <v>88</v>
      </c>
      <c r="AV1232" s="13" t="s">
        <v>86</v>
      </c>
      <c r="AW1232" s="13" t="s">
        <v>37</v>
      </c>
      <c r="AX1232" s="13" t="s">
        <v>78</v>
      </c>
      <c r="AY1232" s="199" t="s">
        <v>193</v>
      </c>
    </row>
    <row r="1233" spans="1:65" s="14" customFormat="1" ht="11.25">
      <c r="B1233" s="200"/>
      <c r="C1233" s="201"/>
      <c r="D1233" s="191" t="s">
        <v>202</v>
      </c>
      <c r="E1233" s="202" t="s">
        <v>19</v>
      </c>
      <c r="F1233" s="203" t="s">
        <v>1191</v>
      </c>
      <c r="G1233" s="201"/>
      <c r="H1233" s="204">
        <v>97.9</v>
      </c>
      <c r="I1233" s="205"/>
      <c r="J1233" s="201"/>
      <c r="K1233" s="201"/>
      <c r="L1233" s="206"/>
      <c r="M1233" s="207"/>
      <c r="N1233" s="208"/>
      <c r="O1233" s="208"/>
      <c r="P1233" s="208"/>
      <c r="Q1233" s="208"/>
      <c r="R1233" s="208"/>
      <c r="S1233" s="208"/>
      <c r="T1233" s="209"/>
      <c r="AT1233" s="210" t="s">
        <v>202</v>
      </c>
      <c r="AU1233" s="210" t="s">
        <v>88</v>
      </c>
      <c r="AV1233" s="14" t="s">
        <v>88</v>
      </c>
      <c r="AW1233" s="14" t="s">
        <v>37</v>
      </c>
      <c r="AX1233" s="14" t="s">
        <v>78</v>
      </c>
      <c r="AY1233" s="210" t="s">
        <v>193</v>
      </c>
    </row>
    <row r="1234" spans="1:65" s="15" customFormat="1" ht="11.25">
      <c r="B1234" s="211"/>
      <c r="C1234" s="212"/>
      <c r="D1234" s="191" t="s">
        <v>202</v>
      </c>
      <c r="E1234" s="213" t="s">
        <v>19</v>
      </c>
      <c r="F1234" s="214" t="s">
        <v>207</v>
      </c>
      <c r="G1234" s="212"/>
      <c r="H1234" s="215">
        <v>97.9</v>
      </c>
      <c r="I1234" s="216"/>
      <c r="J1234" s="212"/>
      <c r="K1234" s="212"/>
      <c r="L1234" s="217"/>
      <c r="M1234" s="218"/>
      <c r="N1234" s="219"/>
      <c r="O1234" s="219"/>
      <c r="P1234" s="219"/>
      <c r="Q1234" s="219"/>
      <c r="R1234" s="219"/>
      <c r="S1234" s="219"/>
      <c r="T1234" s="220"/>
      <c r="AT1234" s="221" t="s">
        <v>202</v>
      </c>
      <c r="AU1234" s="221" t="s">
        <v>88</v>
      </c>
      <c r="AV1234" s="15" t="s">
        <v>200</v>
      </c>
      <c r="AW1234" s="15" t="s">
        <v>37</v>
      </c>
      <c r="AX1234" s="15" t="s">
        <v>86</v>
      </c>
      <c r="AY1234" s="221" t="s">
        <v>193</v>
      </c>
    </row>
    <row r="1235" spans="1:65" s="2" customFormat="1" ht="24.2" customHeight="1">
      <c r="A1235" s="36"/>
      <c r="B1235" s="37"/>
      <c r="C1235" s="176" t="s">
        <v>1192</v>
      </c>
      <c r="D1235" s="176" t="s">
        <v>196</v>
      </c>
      <c r="E1235" s="177" t="s">
        <v>1193</v>
      </c>
      <c r="F1235" s="178" t="s">
        <v>1194</v>
      </c>
      <c r="G1235" s="179" t="s">
        <v>425</v>
      </c>
      <c r="H1235" s="180">
        <v>46.3</v>
      </c>
      <c r="I1235" s="181"/>
      <c r="J1235" s="182">
        <f>ROUND(I1235*H1235,2)</f>
        <v>0</v>
      </c>
      <c r="K1235" s="178" t="s">
        <v>212</v>
      </c>
      <c r="L1235" s="41"/>
      <c r="M1235" s="183" t="s">
        <v>19</v>
      </c>
      <c r="N1235" s="184" t="s">
        <v>49</v>
      </c>
      <c r="O1235" s="66"/>
      <c r="P1235" s="185">
        <f>O1235*H1235</f>
        <v>0</v>
      </c>
      <c r="Q1235" s="185">
        <v>0</v>
      </c>
      <c r="R1235" s="185">
        <f>Q1235*H1235</f>
        <v>0</v>
      </c>
      <c r="S1235" s="185">
        <v>3.48E-3</v>
      </c>
      <c r="T1235" s="186">
        <f>S1235*H1235</f>
        <v>0.16112399999999999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187" t="s">
        <v>295</v>
      </c>
      <c r="AT1235" s="187" t="s">
        <v>196</v>
      </c>
      <c r="AU1235" s="187" t="s">
        <v>88</v>
      </c>
      <c r="AY1235" s="19" t="s">
        <v>193</v>
      </c>
      <c r="BE1235" s="188">
        <f>IF(N1235="základní",J1235,0)</f>
        <v>0</v>
      </c>
      <c r="BF1235" s="188">
        <f>IF(N1235="snížená",J1235,0)</f>
        <v>0</v>
      </c>
      <c r="BG1235" s="188">
        <f>IF(N1235="zákl. přenesená",J1235,0)</f>
        <v>0</v>
      </c>
      <c r="BH1235" s="188">
        <f>IF(N1235="sníž. přenesená",J1235,0)</f>
        <v>0</v>
      </c>
      <c r="BI1235" s="188">
        <f>IF(N1235="nulová",J1235,0)</f>
        <v>0</v>
      </c>
      <c r="BJ1235" s="19" t="s">
        <v>86</v>
      </c>
      <c r="BK1235" s="188">
        <f>ROUND(I1235*H1235,2)</f>
        <v>0</v>
      </c>
      <c r="BL1235" s="19" t="s">
        <v>295</v>
      </c>
      <c r="BM1235" s="187" t="s">
        <v>1195</v>
      </c>
    </row>
    <row r="1236" spans="1:65" s="2" customFormat="1" ht="11.25">
      <c r="A1236" s="36"/>
      <c r="B1236" s="37"/>
      <c r="C1236" s="38"/>
      <c r="D1236" s="222" t="s">
        <v>214</v>
      </c>
      <c r="E1236" s="38"/>
      <c r="F1236" s="223" t="s">
        <v>1196</v>
      </c>
      <c r="G1236" s="38"/>
      <c r="H1236" s="38"/>
      <c r="I1236" s="224"/>
      <c r="J1236" s="38"/>
      <c r="K1236" s="38"/>
      <c r="L1236" s="41"/>
      <c r="M1236" s="225"/>
      <c r="N1236" s="226"/>
      <c r="O1236" s="66"/>
      <c r="P1236" s="66"/>
      <c r="Q1236" s="66"/>
      <c r="R1236" s="66"/>
      <c r="S1236" s="66"/>
      <c r="T1236" s="67"/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T1236" s="19" t="s">
        <v>214</v>
      </c>
      <c r="AU1236" s="19" t="s">
        <v>88</v>
      </c>
    </row>
    <row r="1237" spans="1:65" s="13" customFormat="1" ht="11.25">
      <c r="B1237" s="189"/>
      <c r="C1237" s="190"/>
      <c r="D1237" s="191" t="s">
        <v>202</v>
      </c>
      <c r="E1237" s="192" t="s">
        <v>19</v>
      </c>
      <c r="F1237" s="193" t="s">
        <v>203</v>
      </c>
      <c r="G1237" s="190"/>
      <c r="H1237" s="192" t="s">
        <v>19</v>
      </c>
      <c r="I1237" s="194"/>
      <c r="J1237" s="190"/>
      <c r="K1237" s="190"/>
      <c r="L1237" s="195"/>
      <c r="M1237" s="196"/>
      <c r="N1237" s="197"/>
      <c r="O1237" s="197"/>
      <c r="P1237" s="197"/>
      <c r="Q1237" s="197"/>
      <c r="R1237" s="197"/>
      <c r="S1237" s="197"/>
      <c r="T1237" s="198"/>
      <c r="AT1237" s="199" t="s">
        <v>202</v>
      </c>
      <c r="AU1237" s="199" t="s">
        <v>88</v>
      </c>
      <c r="AV1237" s="13" t="s">
        <v>86</v>
      </c>
      <c r="AW1237" s="13" t="s">
        <v>37</v>
      </c>
      <c r="AX1237" s="13" t="s">
        <v>78</v>
      </c>
      <c r="AY1237" s="199" t="s">
        <v>193</v>
      </c>
    </row>
    <row r="1238" spans="1:65" s="13" customFormat="1" ht="22.5">
      <c r="B1238" s="189"/>
      <c r="C1238" s="190"/>
      <c r="D1238" s="191" t="s">
        <v>202</v>
      </c>
      <c r="E1238" s="192" t="s">
        <v>19</v>
      </c>
      <c r="F1238" s="193" t="s">
        <v>772</v>
      </c>
      <c r="G1238" s="190"/>
      <c r="H1238" s="192" t="s">
        <v>19</v>
      </c>
      <c r="I1238" s="194"/>
      <c r="J1238" s="190"/>
      <c r="K1238" s="190"/>
      <c r="L1238" s="195"/>
      <c r="M1238" s="196"/>
      <c r="N1238" s="197"/>
      <c r="O1238" s="197"/>
      <c r="P1238" s="197"/>
      <c r="Q1238" s="197"/>
      <c r="R1238" s="197"/>
      <c r="S1238" s="197"/>
      <c r="T1238" s="198"/>
      <c r="AT1238" s="199" t="s">
        <v>202</v>
      </c>
      <c r="AU1238" s="199" t="s">
        <v>88</v>
      </c>
      <c r="AV1238" s="13" t="s">
        <v>86</v>
      </c>
      <c r="AW1238" s="13" t="s">
        <v>37</v>
      </c>
      <c r="AX1238" s="13" t="s">
        <v>78</v>
      </c>
      <c r="AY1238" s="199" t="s">
        <v>193</v>
      </c>
    </row>
    <row r="1239" spans="1:65" s="13" customFormat="1" ht="11.25">
      <c r="B1239" s="189"/>
      <c r="C1239" s="190"/>
      <c r="D1239" s="191" t="s">
        <v>202</v>
      </c>
      <c r="E1239" s="192" t="s">
        <v>19</v>
      </c>
      <c r="F1239" s="193" t="s">
        <v>205</v>
      </c>
      <c r="G1239" s="190"/>
      <c r="H1239" s="192" t="s">
        <v>19</v>
      </c>
      <c r="I1239" s="194"/>
      <c r="J1239" s="190"/>
      <c r="K1239" s="190"/>
      <c r="L1239" s="195"/>
      <c r="M1239" s="196"/>
      <c r="N1239" s="197"/>
      <c r="O1239" s="197"/>
      <c r="P1239" s="197"/>
      <c r="Q1239" s="197"/>
      <c r="R1239" s="197"/>
      <c r="S1239" s="197"/>
      <c r="T1239" s="198"/>
      <c r="AT1239" s="199" t="s">
        <v>202</v>
      </c>
      <c r="AU1239" s="199" t="s">
        <v>88</v>
      </c>
      <c r="AV1239" s="13" t="s">
        <v>86</v>
      </c>
      <c r="AW1239" s="13" t="s">
        <v>37</v>
      </c>
      <c r="AX1239" s="13" t="s">
        <v>78</v>
      </c>
      <c r="AY1239" s="199" t="s">
        <v>193</v>
      </c>
    </row>
    <row r="1240" spans="1:65" s="13" customFormat="1" ht="11.25">
      <c r="B1240" s="189"/>
      <c r="C1240" s="190"/>
      <c r="D1240" s="191" t="s">
        <v>202</v>
      </c>
      <c r="E1240" s="192" t="s">
        <v>19</v>
      </c>
      <c r="F1240" s="193" t="s">
        <v>1179</v>
      </c>
      <c r="G1240" s="190"/>
      <c r="H1240" s="192" t="s">
        <v>19</v>
      </c>
      <c r="I1240" s="194"/>
      <c r="J1240" s="190"/>
      <c r="K1240" s="190"/>
      <c r="L1240" s="195"/>
      <c r="M1240" s="196"/>
      <c r="N1240" s="197"/>
      <c r="O1240" s="197"/>
      <c r="P1240" s="197"/>
      <c r="Q1240" s="197"/>
      <c r="R1240" s="197"/>
      <c r="S1240" s="197"/>
      <c r="T1240" s="198"/>
      <c r="AT1240" s="199" t="s">
        <v>202</v>
      </c>
      <c r="AU1240" s="199" t="s">
        <v>88</v>
      </c>
      <c r="AV1240" s="13" t="s">
        <v>86</v>
      </c>
      <c r="AW1240" s="13" t="s">
        <v>37</v>
      </c>
      <c r="AX1240" s="13" t="s">
        <v>78</v>
      </c>
      <c r="AY1240" s="199" t="s">
        <v>193</v>
      </c>
    </row>
    <row r="1241" spans="1:65" s="14" customFormat="1" ht="11.25">
      <c r="B1241" s="200"/>
      <c r="C1241" s="201"/>
      <c r="D1241" s="191" t="s">
        <v>202</v>
      </c>
      <c r="E1241" s="202" t="s">
        <v>19</v>
      </c>
      <c r="F1241" s="203" t="s">
        <v>1197</v>
      </c>
      <c r="G1241" s="201"/>
      <c r="H1241" s="204">
        <v>46.3</v>
      </c>
      <c r="I1241" s="205"/>
      <c r="J1241" s="201"/>
      <c r="K1241" s="201"/>
      <c r="L1241" s="206"/>
      <c r="M1241" s="207"/>
      <c r="N1241" s="208"/>
      <c r="O1241" s="208"/>
      <c r="P1241" s="208"/>
      <c r="Q1241" s="208"/>
      <c r="R1241" s="208"/>
      <c r="S1241" s="208"/>
      <c r="T1241" s="209"/>
      <c r="AT1241" s="210" t="s">
        <v>202</v>
      </c>
      <c r="AU1241" s="210" t="s">
        <v>88</v>
      </c>
      <c r="AV1241" s="14" t="s">
        <v>88</v>
      </c>
      <c r="AW1241" s="14" t="s">
        <v>37</v>
      </c>
      <c r="AX1241" s="14" t="s">
        <v>78</v>
      </c>
      <c r="AY1241" s="210" t="s">
        <v>193</v>
      </c>
    </row>
    <row r="1242" spans="1:65" s="15" customFormat="1" ht="11.25">
      <c r="B1242" s="211"/>
      <c r="C1242" s="212"/>
      <c r="D1242" s="191" t="s">
        <v>202</v>
      </c>
      <c r="E1242" s="213" t="s">
        <v>19</v>
      </c>
      <c r="F1242" s="214" t="s">
        <v>207</v>
      </c>
      <c r="G1242" s="212"/>
      <c r="H1242" s="215">
        <v>46.3</v>
      </c>
      <c r="I1242" s="216"/>
      <c r="J1242" s="212"/>
      <c r="K1242" s="212"/>
      <c r="L1242" s="217"/>
      <c r="M1242" s="218"/>
      <c r="N1242" s="219"/>
      <c r="O1242" s="219"/>
      <c r="P1242" s="219"/>
      <c r="Q1242" s="219"/>
      <c r="R1242" s="219"/>
      <c r="S1242" s="219"/>
      <c r="T1242" s="220"/>
      <c r="AT1242" s="221" t="s">
        <v>202</v>
      </c>
      <c r="AU1242" s="221" t="s">
        <v>88</v>
      </c>
      <c r="AV1242" s="15" t="s">
        <v>200</v>
      </c>
      <c r="AW1242" s="15" t="s">
        <v>37</v>
      </c>
      <c r="AX1242" s="15" t="s">
        <v>86</v>
      </c>
      <c r="AY1242" s="221" t="s">
        <v>193</v>
      </c>
    </row>
    <row r="1243" spans="1:65" s="2" customFormat="1" ht="24.2" customHeight="1">
      <c r="A1243" s="36"/>
      <c r="B1243" s="37"/>
      <c r="C1243" s="176" t="s">
        <v>1198</v>
      </c>
      <c r="D1243" s="176" t="s">
        <v>196</v>
      </c>
      <c r="E1243" s="177" t="s">
        <v>1199</v>
      </c>
      <c r="F1243" s="178" t="s">
        <v>1200</v>
      </c>
      <c r="G1243" s="179" t="s">
        <v>442</v>
      </c>
      <c r="H1243" s="180">
        <v>4</v>
      </c>
      <c r="I1243" s="181"/>
      <c r="J1243" s="182">
        <f>ROUND(I1243*H1243,2)</f>
        <v>0</v>
      </c>
      <c r="K1243" s="178" t="s">
        <v>212</v>
      </c>
      <c r="L1243" s="41"/>
      <c r="M1243" s="183" t="s">
        <v>19</v>
      </c>
      <c r="N1243" s="184" t="s">
        <v>49</v>
      </c>
      <c r="O1243" s="66"/>
      <c r="P1243" s="185">
        <f>O1243*H1243</f>
        <v>0</v>
      </c>
      <c r="Q1243" s="185">
        <v>0</v>
      </c>
      <c r="R1243" s="185">
        <f>Q1243*H1243</f>
        <v>0</v>
      </c>
      <c r="S1243" s="185">
        <v>0</v>
      </c>
      <c r="T1243" s="186">
        <f>S1243*H1243</f>
        <v>0</v>
      </c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R1243" s="187" t="s">
        <v>295</v>
      </c>
      <c r="AT1243" s="187" t="s">
        <v>196</v>
      </c>
      <c r="AU1243" s="187" t="s">
        <v>88</v>
      </c>
      <c r="AY1243" s="19" t="s">
        <v>193</v>
      </c>
      <c r="BE1243" s="188">
        <f>IF(N1243="základní",J1243,0)</f>
        <v>0</v>
      </c>
      <c r="BF1243" s="188">
        <f>IF(N1243="snížená",J1243,0)</f>
        <v>0</v>
      </c>
      <c r="BG1243" s="188">
        <f>IF(N1243="zákl. přenesená",J1243,0)</f>
        <v>0</v>
      </c>
      <c r="BH1243" s="188">
        <f>IF(N1243="sníž. přenesená",J1243,0)</f>
        <v>0</v>
      </c>
      <c r="BI1243" s="188">
        <f>IF(N1243="nulová",J1243,0)</f>
        <v>0</v>
      </c>
      <c r="BJ1243" s="19" t="s">
        <v>86</v>
      </c>
      <c r="BK1243" s="188">
        <f>ROUND(I1243*H1243,2)</f>
        <v>0</v>
      </c>
      <c r="BL1243" s="19" t="s">
        <v>295</v>
      </c>
      <c r="BM1243" s="187" t="s">
        <v>1201</v>
      </c>
    </row>
    <row r="1244" spans="1:65" s="2" customFormat="1" ht="11.25">
      <c r="A1244" s="36"/>
      <c r="B1244" s="37"/>
      <c r="C1244" s="38"/>
      <c r="D1244" s="222" t="s">
        <v>214</v>
      </c>
      <c r="E1244" s="38"/>
      <c r="F1244" s="223" t="s">
        <v>1202</v>
      </c>
      <c r="G1244" s="38"/>
      <c r="H1244" s="38"/>
      <c r="I1244" s="224"/>
      <c r="J1244" s="38"/>
      <c r="K1244" s="38"/>
      <c r="L1244" s="41"/>
      <c r="M1244" s="225"/>
      <c r="N1244" s="226"/>
      <c r="O1244" s="66"/>
      <c r="P1244" s="66"/>
      <c r="Q1244" s="66"/>
      <c r="R1244" s="66"/>
      <c r="S1244" s="66"/>
      <c r="T1244" s="67"/>
      <c r="U1244" s="36"/>
      <c r="V1244" s="36"/>
      <c r="W1244" s="36"/>
      <c r="X1244" s="36"/>
      <c r="Y1244" s="36"/>
      <c r="Z1244" s="36"/>
      <c r="AA1244" s="36"/>
      <c r="AB1244" s="36"/>
      <c r="AC1244" s="36"/>
      <c r="AD1244" s="36"/>
      <c r="AE1244" s="36"/>
      <c r="AT1244" s="19" t="s">
        <v>214</v>
      </c>
      <c r="AU1244" s="19" t="s">
        <v>88</v>
      </c>
    </row>
    <row r="1245" spans="1:65" s="13" customFormat="1" ht="11.25">
      <c r="B1245" s="189"/>
      <c r="C1245" s="190"/>
      <c r="D1245" s="191" t="s">
        <v>202</v>
      </c>
      <c r="E1245" s="192" t="s">
        <v>19</v>
      </c>
      <c r="F1245" s="193" t="s">
        <v>203</v>
      </c>
      <c r="G1245" s="190"/>
      <c r="H1245" s="192" t="s">
        <v>19</v>
      </c>
      <c r="I1245" s="194"/>
      <c r="J1245" s="190"/>
      <c r="K1245" s="190"/>
      <c r="L1245" s="195"/>
      <c r="M1245" s="196"/>
      <c r="N1245" s="197"/>
      <c r="O1245" s="197"/>
      <c r="P1245" s="197"/>
      <c r="Q1245" s="197"/>
      <c r="R1245" s="197"/>
      <c r="S1245" s="197"/>
      <c r="T1245" s="198"/>
      <c r="AT1245" s="199" t="s">
        <v>202</v>
      </c>
      <c r="AU1245" s="199" t="s">
        <v>88</v>
      </c>
      <c r="AV1245" s="13" t="s">
        <v>86</v>
      </c>
      <c r="AW1245" s="13" t="s">
        <v>37</v>
      </c>
      <c r="AX1245" s="13" t="s">
        <v>78</v>
      </c>
      <c r="AY1245" s="199" t="s">
        <v>193</v>
      </c>
    </row>
    <row r="1246" spans="1:65" s="13" customFormat="1" ht="11.25">
      <c r="B1246" s="189"/>
      <c r="C1246" s="190"/>
      <c r="D1246" s="191" t="s">
        <v>202</v>
      </c>
      <c r="E1246" s="192" t="s">
        <v>19</v>
      </c>
      <c r="F1246" s="193" t="s">
        <v>1203</v>
      </c>
      <c r="G1246" s="190"/>
      <c r="H1246" s="192" t="s">
        <v>19</v>
      </c>
      <c r="I1246" s="194"/>
      <c r="J1246" s="190"/>
      <c r="K1246" s="190"/>
      <c r="L1246" s="195"/>
      <c r="M1246" s="196"/>
      <c r="N1246" s="197"/>
      <c r="O1246" s="197"/>
      <c r="P1246" s="197"/>
      <c r="Q1246" s="197"/>
      <c r="R1246" s="197"/>
      <c r="S1246" s="197"/>
      <c r="T1246" s="198"/>
      <c r="AT1246" s="199" t="s">
        <v>202</v>
      </c>
      <c r="AU1246" s="199" t="s">
        <v>88</v>
      </c>
      <c r="AV1246" s="13" t="s">
        <v>86</v>
      </c>
      <c r="AW1246" s="13" t="s">
        <v>37</v>
      </c>
      <c r="AX1246" s="13" t="s">
        <v>78</v>
      </c>
      <c r="AY1246" s="199" t="s">
        <v>193</v>
      </c>
    </row>
    <row r="1247" spans="1:65" s="13" customFormat="1" ht="11.25">
      <c r="B1247" s="189"/>
      <c r="C1247" s="190"/>
      <c r="D1247" s="191" t="s">
        <v>202</v>
      </c>
      <c r="E1247" s="192" t="s">
        <v>19</v>
      </c>
      <c r="F1247" s="193" t="s">
        <v>240</v>
      </c>
      <c r="G1247" s="190"/>
      <c r="H1247" s="192" t="s">
        <v>19</v>
      </c>
      <c r="I1247" s="194"/>
      <c r="J1247" s="190"/>
      <c r="K1247" s="190"/>
      <c r="L1247" s="195"/>
      <c r="M1247" s="196"/>
      <c r="N1247" s="197"/>
      <c r="O1247" s="197"/>
      <c r="P1247" s="197"/>
      <c r="Q1247" s="197"/>
      <c r="R1247" s="197"/>
      <c r="S1247" s="197"/>
      <c r="T1247" s="198"/>
      <c r="AT1247" s="199" t="s">
        <v>202</v>
      </c>
      <c r="AU1247" s="199" t="s">
        <v>88</v>
      </c>
      <c r="AV1247" s="13" t="s">
        <v>86</v>
      </c>
      <c r="AW1247" s="13" t="s">
        <v>37</v>
      </c>
      <c r="AX1247" s="13" t="s">
        <v>78</v>
      </c>
      <c r="AY1247" s="199" t="s">
        <v>193</v>
      </c>
    </row>
    <row r="1248" spans="1:65" s="14" customFormat="1" ht="11.25">
      <c r="B1248" s="200"/>
      <c r="C1248" s="201"/>
      <c r="D1248" s="191" t="s">
        <v>202</v>
      </c>
      <c r="E1248" s="202" t="s">
        <v>19</v>
      </c>
      <c r="F1248" s="203" t="s">
        <v>200</v>
      </c>
      <c r="G1248" s="201"/>
      <c r="H1248" s="204">
        <v>4</v>
      </c>
      <c r="I1248" s="205"/>
      <c r="J1248" s="201"/>
      <c r="K1248" s="201"/>
      <c r="L1248" s="206"/>
      <c r="M1248" s="207"/>
      <c r="N1248" s="208"/>
      <c r="O1248" s="208"/>
      <c r="P1248" s="208"/>
      <c r="Q1248" s="208"/>
      <c r="R1248" s="208"/>
      <c r="S1248" s="208"/>
      <c r="T1248" s="209"/>
      <c r="AT1248" s="210" t="s">
        <v>202</v>
      </c>
      <c r="AU1248" s="210" t="s">
        <v>88</v>
      </c>
      <c r="AV1248" s="14" t="s">
        <v>88</v>
      </c>
      <c r="AW1248" s="14" t="s">
        <v>37</v>
      </c>
      <c r="AX1248" s="14" t="s">
        <v>78</v>
      </c>
      <c r="AY1248" s="210" t="s">
        <v>193</v>
      </c>
    </row>
    <row r="1249" spans="1:65" s="15" customFormat="1" ht="11.25">
      <c r="B1249" s="211"/>
      <c r="C1249" s="212"/>
      <c r="D1249" s="191" t="s">
        <v>202</v>
      </c>
      <c r="E1249" s="213" t="s">
        <v>19</v>
      </c>
      <c r="F1249" s="214" t="s">
        <v>207</v>
      </c>
      <c r="G1249" s="212"/>
      <c r="H1249" s="215">
        <v>4</v>
      </c>
      <c r="I1249" s="216"/>
      <c r="J1249" s="212"/>
      <c r="K1249" s="212"/>
      <c r="L1249" s="217"/>
      <c r="M1249" s="218"/>
      <c r="N1249" s="219"/>
      <c r="O1249" s="219"/>
      <c r="P1249" s="219"/>
      <c r="Q1249" s="219"/>
      <c r="R1249" s="219"/>
      <c r="S1249" s="219"/>
      <c r="T1249" s="220"/>
      <c r="AT1249" s="221" t="s">
        <v>202</v>
      </c>
      <c r="AU1249" s="221" t="s">
        <v>88</v>
      </c>
      <c r="AV1249" s="15" t="s">
        <v>200</v>
      </c>
      <c r="AW1249" s="15" t="s">
        <v>37</v>
      </c>
      <c r="AX1249" s="15" t="s">
        <v>86</v>
      </c>
      <c r="AY1249" s="221" t="s">
        <v>193</v>
      </c>
    </row>
    <row r="1250" spans="1:65" s="2" customFormat="1" ht="24.2" customHeight="1">
      <c r="A1250" s="36"/>
      <c r="B1250" s="37"/>
      <c r="C1250" s="176" t="s">
        <v>1204</v>
      </c>
      <c r="D1250" s="176" t="s">
        <v>196</v>
      </c>
      <c r="E1250" s="177" t="s">
        <v>1205</v>
      </c>
      <c r="F1250" s="178" t="s">
        <v>1206</v>
      </c>
      <c r="G1250" s="179" t="s">
        <v>425</v>
      </c>
      <c r="H1250" s="180">
        <v>17.399999999999999</v>
      </c>
      <c r="I1250" s="181"/>
      <c r="J1250" s="182">
        <f>ROUND(I1250*H1250,2)</f>
        <v>0</v>
      </c>
      <c r="K1250" s="178" t="s">
        <v>212</v>
      </c>
      <c r="L1250" s="41"/>
      <c r="M1250" s="183" t="s">
        <v>19</v>
      </c>
      <c r="N1250" s="184" t="s">
        <v>49</v>
      </c>
      <c r="O1250" s="66"/>
      <c r="P1250" s="185">
        <f>O1250*H1250</f>
        <v>0</v>
      </c>
      <c r="Q1250" s="185">
        <v>0</v>
      </c>
      <c r="R1250" s="185">
        <f>Q1250*H1250</f>
        <v>0</v>
      </c>
      <c r="S1250" s="185">
        <v>1.91E-3</v>
      </c>
      <c r="T1250" s="186">
        <f>S1250*H1250</f>
        <v>3.3234E-2</v>
      </c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R1250" s="187" t="s">
        <v>295</v>
      </c>
      <c r="AT1250" s="187" t="s">
        <v>196</v>
      </c>
      <c r="AU1250" s="187" t="s">
        <v>88</v>
      </c>
      <c r="AY1250" s="19" t="s">
        <v>193</v>
      </c>
      <c r="BE1250" s="188">
        <f>IF(N1250="základní",J1250,0)</f>
        <v>0</v>
      </c>
      <c r="BF1250" s="188">
        <f>IF(N1250="snížená",J1250,0)</f>
        <v>0</v>
      </c>
      <c r="BG1250" s="188">
        <f>IF(N1250="zákl. přenesená",J1250,0)</f>
        <v>0</v>
      </c>
      <c r="BH1250" s="188">
        <f>IF(N1250="sníž. přenesená",J1250,0)</f>
        <v>0</v>
      </c>
      <c r="BI1250" s="188">
        <f>IF(N1250="nulová",J1250,0)</f>
        <v>0</v>
      </c>
      <c r="BJ1250" s="19" t="s">
        <v>86</v>
      </c>
      <c r="BK1250" s="188">
        <f>ROUND(I1250*H1250,2)</f>
        <v>0</v>
      </c>
      <c r="BL1250" s="19" t="s">
        <v>295</v>
      </c>
      <c r="BM1250" s="187" t="s">
        <v>1207</v>
      </c>
    </row>
    <row r="1251" spans="1:65" s="2" customFormat="1" ht="11.25">
      <c r="A1251" s="36"/>
      <c r="B1251" s="37"/>
      <c r="C1251" s="38"/>
      <c r="D1251" s="222" t="s">
        <v>214</v>
      </c>
      <c r="E1251" s="38"/>
      <c r="F1251" s="223" t="s">
        <v>1208</v>
      </c>
      <c r="G1251" s="38"/>
      <c r="H1251" s="38"/>
      <c r="I1251" s="224"/>
      <c r="J1251" s="38"/>
      <c r="K1251" s="38"/>
      <c r="L1251" s="41"/>
      <c r="M1251" s="225"/>
      <c r="N1251" s="226"/>
      <c r="O1251" s="66"/>
      <c r="P1251" s="66"/>
      <c r="Q1251" s="66"/>
      <c r="R1251" s="66"/>
      <c r="S1251" s="66"/>
      <c r="T1251" s="67"/>
      <c r="U1251" s="36"/>
      <c r="V1251" s="36"/>
      <c r="W1251" s="36"/>
      <c r="X1251" s="36"/>
      <c r="Y1251" s="36"/>
      <c r="Z1251" s="36"/>
      <c r="AA1251" s="36"/>
      <c r="AB1251" s="36"/>
      <c r="AC1251" s="36"/>
      <c r="AD1251" s="36"/>
      <c r="AE1251" s="36"/>
      <c r="AT1251" s="19" t="s">
        <v>214</v>
      </c>
      <c r="AU1251" s="19" t="s">
        <v>88</v>
      </c>
    </row>
    <row r="1252" spans="1:65" s="13" customFormat="1" ht="11.25">
      <c r="B1252" s="189"/>
      <c r="C1252" s="190"/>
      <c r="D1252" s="191" t="s">
        <v>202</v>
      </c>
      <c r="E1252" s="192" t="s">
        <v>19</v>
      </c>
      <c r="F1252" s="193" t="s">
        <v>203</v>
      </c>
      <c r="G1252" s="190"/>
      <c r="H1252" s="192" t="s">
        <v>19</v>
      </c>
      <c r="I1252" s="194"/>
      <c r="J1252" s="190"/>
      <c r="K1252" s="190"/>
      <c r="L1252" s="195"/>
      <c r="M1252" s="196"/>
      <c r="N1252" s="197"/>
      <c r="O1252" s="197"/>
      <c r="P1252" s="197"/>
      <c r="Q1252" s="197"/>
      <c r="R1252" s="197"/>
      <c r="S1252" s="197"/>
      <c r="T1252" s="198"/>
      <c r="AT1252" s="199" t="s">
        <v>202</v>
      </c>
      <c r="AU1252" s="199" t="s">
        <v>88</v>
      </c>
      <c r="AV1252" s="13" t="s">
        <v>86</v>
      </c>
      <c r="AW1252" s="13" t="s">
        <v>37</v>
      </c>
      <c r="AX1252" s="13" t="s">
        <v>78</v>
      </c>
      <c r="AY1252" s="199" t="s">
        <v>193</v>
      </c>
    </row>
    <row r="1253" spans="1:65" s="13" customFormat="1" ht="22.5">
      <c r="B1253" s="189"/>
      <c r="C1253" s="190"/>
      <c r="D1253" s="191" t="s">
        <v>202</v>
      </c>
      <c r="E1253" s="192" t="s">
        <v>19</v>
      </c>
      <c r="F1253" s="193" t="s">
        <v>772</v>
      </c>
      <c r="G1253" s="190"/>
      <c r="H1253" s="192" t="s">
        <v>19</v>
      </c>
      <c r="I1253" s="194"/>
      <c r="J1253" s="190"/>
      <c r="K1253" s="190"/>
      <c r="L1253" s="195"/>
      <c r="M1253" s="196"/>
      <c r="N1253" s="197"/>
      <c r="O1253" s="197"/>
      <c r="P1253" s="197"/>
      <c r="Q1253" s="197"/>
      <c r="R1253" s="197"/>
      <c r="S1253" s="197"/>
      <c r="T1253" s="198"/>
      <c r="AT1253" s="199" t="s">
        <v>202</v>
      </c>
      <c r="AU1253" s="199" t="s">
        <v>88</v>
      </c>
      <c r="AV1253" s="13" t="s">
        <v>86</v>
      </c>
      <c r="AW1253" s="13" t="s">
        <v>37</v>
      </c>
      <c r="AX1253" s="13" t="s">
        <v>78</v>
      </c>
      <c r="AY1253" s="199" t="s">
        <v>193</v>
      </c>
    </row>
    <row r="1254" spans="1:65" s="13" customFormat="1" ht="11.25">
      <c r="B1254" s="189"/>
      <c r="C1254" s="190"/>
      <c r="D1254" s="191" t="s">
        <v>202</v>
      </c>
      <c r="E1254" s="192" t="s">
        <v>19</v>
      </c>
      <c r="F1254" s="193" t="s">
        <v>205</v>
      </c>
      <c r="G1254" s="190"/>
      <c r="H1254" s="192" t="s">
        <v>19</v>
      </c>
      <c r="I1254" s="194"/>
      <c r="J1254" s="190"/>
      <c r="K1254" s="190"/>
      <c r="L1254" s="195"/>
      <c r="M1254" s="196"/>
      <c r="N1254" s="197"/>
      <c r="O1254" s="197"/>
      <c r="P1254" s="197"/>
      <c r="Q1254" s="197"/>
      <c r="R1254" s="197"/>
      <c r="S1254" s="197"/>
      <c r="T1254" s="198"/>
      <c r="AT1254" s="199" t="s">
        <v>202</v>
      </c>
      <c r="AU1254" s="199" t="s">
        <v>88</v>
      </c>
      <c r="AV1254" s="13" t="s">
        <v>86</v>
      </c>
      <c r="AW1254" s="13" t="s">
        <v>37</v>
      </c>
      <c r="AX1254" s="13" t="s">
        <v>78</v>
      </c>
      <c r="AY1254" s="199" t="s">
        <v>193</v>
      </c>
    </row>
    <row r="1255" spans="1:65" s="13" customFormat="1" ht="11.25">
      <c r="B1255" s="189"/>
      <c r="C1255" s="190"/>
      <c r="D1255" s="191" t="s">
        <v>202</v>
      </c>
      <c r="E1255" s="192" t="s">
        <v>19</v>
      </c>
      <c r="F1255" s="193" t="s">
        <v>1179</v>
      </c>
      <c r="G1255" s="190"/>
      <c r="H1255" s="192" t="s">
        <v>19</v>
      </c>
      <c r="I1255" s="194"/>
      <c r="J1255" s="190"/>
      <c r="K1255" s="190"/>
      <c r="L1255" s="195"/>
      <c r="M1255" s="196"/>
      <c r="N1255" s="197"/>
      <c r="O1255" s="197"/>
      <c r="P1255" s="197"/>
      <c r="Q1255" s="197"/>
      <c r="R1255" s="197"/>
      <c r="S1255" s="197"/>
      <c r="T1255" s="198"/>
      <c r="AT1255" s="199" t="s">
        <v>202</v>
      </c>
      <c r="AU1255" s="199" t="s">
        <v>88</v>
      </c>
      <c r="AV1255" s="13" t="s">
        <v>86</v>
      </c>
      <c r="AW1255" s="13" t="s">
        <v>37</v>
      </c>
      <c r="AX1255" s="13" t="s">
        <v>78</v>
      </c>
      <c r="AY1255" s="199" t="s">
        <v>193</v>
      </c>
    </row>
    <row r="1256" spans="1:65" s="14" customFormat="1" ht="11.25">
      <c r="B1256" s="200"/>
      <c r="C1256" s="201"/>
      <c r="D1256" s="191" t="s">
        <v>202</v>
      </c>
      <c r="E1256" s="202" t="s">
        <v>19</v>
      </c>
      <c r="F1256" s="203" t="s">
        <v>1209</v>
      </c>
      <c r="G1256" s="201"/>
      <c r="H1256" s="204">
        <v>17.399999999999999</v>
      </c>
      <c r="I1256" s="205"/>
      <c r="J1256" s="201"/>
      <c r="K1256" s="201"/>
      <c r="L1256" s="206"/>
      <c r="M1256" s="207"/>
      <c r="N1256" s="208"/>
      <c r="O1256" s="208"/>
      <c r="P1256" s="208"/>
      <c r="Q1256" s="208"/>
      <c r="R1256" s="208"/>
      <c r="S1256" s="208"/>
      <c r="T1256" s="209"/>
      <c r="AT1256" s="210" t="s">
        <v>202</v>
      </c>
      <c r="AU1256" s="210" t="s">
        <v>88</v>
      </c>
      <c r="AV1256" s="14" t="s">
        <v>88</v>
      </c>
      <c r="AW1256" s="14" t="s">
        <v>37</v>
      </c>
      <c r="AX1256" s="14" t="s">
        <v>78</v>
      </c>
      <c r="AY1256" s="210" t="s">
        <v>193</v>
      </c>
    </row>
    <row r="1257" spans="1:65" s="15" customFormat="1" ht="11.25">
      <c r="B1257" s="211"/>
      <c r="C1257" s="212"/>
      <c r="D1257" s="191" t="s">
        <v>202</v>
      </c>
      <c r="E1257" s="213" t="s">
        <v>19</v>
      </c>
      <c r="F1257" s="214" t="s">
        <v>207</v>
      </c>
      <c r="G1257" s="212"/>
      <c r="H1257" s="215">
        <v>17.399999999999999</v>
      </c>
      <c r="I1257" s="216"/>
      <c r="J1257" s="212"/>
      <c r="K1257" s="212"/>
      <c r="L1257" s="217"/>
      <c r="M1257" s="218"/>
      <c r="N1257" s="219"/>
      <c r="O1257" s="219"/>
      <c r="P1257" s="219"/>
      <c r="Q1257" s="219"/>
      <c r="R1257" s="219"/>
      <c r="S1257" s="219"/>
      <c r="T1257" s="220"/>
      <c r="AT1257" s="221" t="s">
        <v>202</v>
      </c>
      <c r="AU1257" s="221" t="s">
        <v>88</v>
      </c>
      <c r="AV1257" s="15" t="s">
        <v>200</v>
      </c>
      <c r="AW1257" s="15" t="s">
        <v>37</v>
      </c>
      <c r="AX1257" s="15" t="s">
        <v>86</v>
      </c>
      <c r="AY1257" s="221" t="s">
        <v>193</v>
      </c>
    </row>
    <row r="1258" spans="1:65" s="2" customFormat="1" ht="24.2" customHeight="1">
      <c r="A1258" s="36"/>
      <c r="B1258" s="37"/>
      <c r="C1258" s="176" t="s">
        <v>1210</v>
      </c>
      <c r="D1258" s="176" t="s">
        <v>196</v>
      </c>
      <c r="E1258" s="177" t="s">
        <v>1211</v>
      </c>
      <c r="F1258" s="178" t="s">
        <v>1212</v>
      </c>
      <c r="G1258" s="179" t="s">
        <v>425</v>
      </c>
      <c r="H1258" s="180">
        <v>12.2</v>
      </c>
      <c r="I1258" s="181"/>
      <c r="J1258" s="182">
        <f>ROUND(I1258*H1258,2)</f>
        <v>0</v>
      </c>
      <c r="K1258" s="178" t="s">
        <v>212</v>
      </c>
      <c r="L1258" s="41"/>
      <c r="M1258" s="183" t="s">
        <v>19</v>
      </c>
      <c r="N1258" s="184" t="s">
        <v>49</v>
      </c>
      <c r="O1258" s="66"/>
      <c r="P1258" s="185">
        <f>O1258*H1258</f>
        <v>0</v>
      </c>
      <c r="Q1258" s="185">
        <v>0</v>
      </c>
      <c r="R1258" s="185">
        <f>Q1258*H1258</f>
        <v>0</v>
      </c>
      <c r="S1258" s="185">
        <v>1.67E-3</v>
      </c>
      <c r="T1258" s="186">
        <f>S1258*H1258</f>
        <v>2.0374E-2</v>
      </c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R1258" s="187" t="s">
        <v>295</v>
      </c>
      <c r="AT1258" s="187" t="s">
        <v>196</v>
      </c>
      <c r="AU1258" s="187" t="s">
        <v>88</v>
      </c>
      <c r="AY1258" s="19" t="s">
        <v>193</v>
      </c>
      <c r="BE1258" s="188">
        <f>IF(N1258="základní",J1258,0)</f>
        <v>0</v>
      </c>
      <c r="BF1258" s="188">
        <f>IF(N1258="snížená",J1258,0)</f>
        <v>0</v>
      </c>
      <c r="BG1258" s="188">
        <f>IF(N1258="zákl. přenesená",J1258,0)</f>
        <v>0</v>
      </c>
      <c r="BH1258" s="188">
        <f>IF(N1258="sníž. přenesená",J1258,0)</f>
        <v>0</v>
      </c>
      <c r="BI1258" s="188">
        <f>IF(N1258="nulová",J1258,0)</f>
        <v>0</v>
      </c>
      <c r="BJ1258" s="19" t="s">
        <v>86</v>
      </c>
      <c r="BK1258" s="188">
        <f>ROUND(I1258*H1258,2)</f>
        <v>0</v>
      </c>
      <c r="BL1258" s="19" t="s">
        <v>295</v>
      </c>
      <c r="BM1258" s="187" t="s">
        <v>1213</v>
      </c>
    </row>
    <row r="1259" spans="1:65" s="2" customFormat="1" ht="11.25">
      <c r="A1259" s="36"/>
      <c r="B1259" s="37"/>
      <c r="C1259" s="38"/>
      <c r="D1259" s="222" t="s">
        <v>214</v>
      </c>
      <c r="E1259" s="38"/>
      <c r="F1259" s="223" t="s">
        <v>1214</v>
      </c>
      <c r="G1259" s="38"/>
      <c r="H1259" s="38"/>
      <c r="I1259" s="224"/>
      <c r="J1259" s="38"/>
      <c r="K1259" s="38"/>
      <c r="L1259" s="41"/>
      <c r="M1259" s="225"/>
      <c r="N1259" s="226"/>
      <c r="O1259" s="66"/>
      <c r="P1259" s="66"/>
      <c r="Q1259" s="66"/>
      <c r="R1259" s="66"/>
      <c r="S1259" s="66"/>
      <c r="T1259" s="67"/>
      <c r="U1259" s="36"/>
      <c r="V1259" s="36"/>
      <c r="W1259" s="36"/>
      <c r="X1259" s="36"/>
      <c r="Y1259" s="36"/>
      <c r="Z1259" s="36"/>
      <c r="AA1259" s="36"/>
      <c r="AB1259" s="36"/>
      <c r="AC1259" s="36"/>
      <c r="AD1259" s="36"/>
      <c r="AE1259" s="36"/>
      <c r="AT1259" s="19" t="s">
        <v>214</v>
      </c>
      <c r="AU1259" s="19" t="s">
        <v>88</v>
      </c>
    </row>
    <row r="1260" spans="1:65" s="13" customFormat="1" ht="11.25">
      <c r="B1260" s="189"/>
      <c r="C1260" s="190"/>
      <c r="D1260" s="191" t="s">
        <v>202</v>
      </c>
      <c r="E1260" s="192" t="s">
        <v>19</v>
      </c>
      <c r="F1260" s="193" t="s">
        <v>203</v>
      </c>
      <c r="G1260" s="190"/>
      <c r="H1260" s="192" t="s">
        <v>19</v>
      </c>
      <c r="I1260" s="194"/>
      <c r="J1260" s="190"/>
      <c r="K1260" s="190"/>
      <c r="L1260" s="195"/>
      <c r="M1260" s="196"/>
      <c r="N1260" s="197"/>
      <c r="O1260" s="197"/>
      <c r="P1260" s="197"/>
      <c r="Q1260" s="197"/>
      <c r="R1260" s="197"/>
      <c r="S1260" s="197"/>
      <c r="T1260" s="198"/>
      <c r="AT1260" s="199" t="s">
        <v>202</v>
      </c>
      <c r="AU1260" s="199" t="s">
        <v>88</v>
      </c>
      <c r="AV1260" s="13" t="s">
        <v>86</v>
      </c>
      <c r="AW1260" s="13" t="s">
        <v>37</v>
      </c>
      <c r="AX1260" s="13" t="s">
        <v>78</v>
      </c>
      <c r="AY1260" s="199" t="s">
        <v>193</v>
      </c>
    </row>
    <row r="1261" spans="1:65" s="13" customFormat="1" ht="22.5">
      <c r="B1261" s="189"/>
      <c r="C1261" s="190"/>
      <c r="D1261" s="191" t="s">
        <v>202</v>
      </c>
      <c r="E1261" s="192" t="s">
        <v>19</v>
      </c>
      <c r="F1261" s="193" t="s">
        <v>772</v>
      </c>
      <c r="G1261" s="190"/>
      <c r="H1261" s="192" t="s">
        <v>19</v>
      </c>
      <c r="I1261" s="194"/>
      <c r="J1261" s="190"/>
      <c r="K1261" s="190"/>
      <c r="L1261" s="195"/>
      <c r="M1261" s="196"/>
      <c r="N1261" s="197"/>
      <c r="O1261" s="197"/>
      <c r="P1261" s="197"/>
      <c r="Q1261" s="197"/>
      <c r="R1261" s="197"/>
      <c r="S1261" s="197"/>
      <c r="T1261" s="198"/>
      <c r="AT1261" s="199" t="s">
        <v>202</v>
      </c>
      <c r="AU1261" s="199" t="s">
        <v>88</v>
      </c>
      <c r="AV1261" s="13" t="s">
        <v>86</v>
      </c>
      <c r="AW1261" s="13" t="s">
        <v>37</v>
      </c>
      <c r="AX1261" s="13" t="s">
        <v>78</v>
      </c>
      <c r="AY1261" s="199" t="s">
        <v>193</v>
      </c>
    </row>
    <row r="1262" spans="1:65" s="13" customFormat="1" ht="11.25">
      <c r="B1262" s="189"/>
      <c r="C1262" s="190"/>
      <c r="D1262" s="191" t="s">
        <v>202</v>
      </c>
      <c r="E1262" s="192" t="s">
        <v>19</v>
      </c>
      <c r="F1262" s="193" t="s">
        <v>205</v>
      </c>
      <c r="G1262" s="190"/>
      <c r="H1262" s="192" t="s">
        <v>19</v>
      </c>
      <c r="I1262" s="194"/>
      <c r="J1262" s="190"/>
      <c r="K1262" s="190"/>
      <c r="L1262" s="195"/>
      <c r="M1262" s="196"/>
      <c r="N1262" s="197"/>
      <c r="O1262" s="197"/>
      <c r="P1262" s="197"/>
      <c r="Q1262" s="197"/>
      <c r="R1262" s="197"/>
      <c r="S1262" s="197"/>
      <c r="T1262" s="198"/>
      <c r="AT1262" s="199" t="s">
        <v>202</v>
      </c>
      <c r="AU1262" s="199" t="s">
        <v>88</v>
      </c>
      <c r="AV1262" s="13" t="s">
        <v>86</v>
      </c>
      <c r="AW1262" s="13" t="s">
        <v>37</v>
      </c>
      <c r="AX1262" s="13" t="s">
        <v>78</v>
      </c>
      <c r="AY1262" s="199" t="s">
        <v>193</v>
      </c>
    </row>
    <row r="1263" spans="1:65" s="13" customFormat="1" ht="11.25">
      <c r="B1263" s="189"/>
      <c r="C1263" s="190"/>
      <c r="D1263" s="191" t="s">
        <v>202</v>
      </c>
      <c r="E1263" s="192" t="s">
        <v>19</v>
      </c>
      <c r="F1263" s="193" t="s">
        <v>1179</v>
      </c>
      <c r="G1263" s="190"/>
      <c r="H1263" s="192" t="s">
        <v>19</v>
      </c>
      <c r="I1263" s="194"/>
      <c r="J1263" s="190"/>
      <c r="K1263" s="190"/>
      <c r="L1263" s="195"/>
      <c r="M1263" s="196"/>
      <c r="N1263" s="197"/>
      <c r="O1263" s="197"/>
      <c r="P1263" s="197"/>
      <c r="Q1263" s="197"/>
      <c r="R1263" s="197"/>
      <c r="S1263" s="197"/>
      <c r="T1263" s="198"/>
      <c r="AT1263" s="199" t="s">
        <v>202</v>
      </c>
      <c r="AU1263" s="199" t="s">
        <v>88</v>
      </c>
      <c r="AV1263" s="13" t="s">
        <v>86</v>
      </c>
      <c r="AW1263" s="13" t="s">
        <v>37</v>
      </c>
      <c r="AX1263" s="13" t="s">
        <v>78</v>
      </c>
      <c r="AY1263" s="199" t="s">
        <v>193</v>
      </c>
    </row>
    <row r="1264" spans="1:65" s="14" customFormat="1" ht="11.25">
      <c r="B1264" s="200"/>
      <c r="C1264" s="201"/>
      <c r="D1264" s="191" t="s">
        <v>202</v>
      </c>
      <c r="E1264" s="202" t="s">
        <v>19</v>
      </c>
      <c r="F1264" s="203" t="s">
        <v>1215</v>
      </c>
      <c r="G1264" s="201"/>
      <c r="H1264" s="204">
        <v>12.2</v>
      </c>
      <c r="I1264" s="205"/>
      <c r="J1264" s="201"/>
      <c r="K1264" s="201"/>
      <c r="L1264" s="206"/>
      <c r="M1264" s="207"/>
      <c r="N1264" s="208"/>
      <c r="O1264" s="208"/>
      <c r="P1264" s="208"/>
      <c r="Q1264" s="208"/>
      <c r="R1264" s="208"/>
      <c r="S1264" s="208"/>
      <c r="T1264" s="209"/>
      <c r="AT1264" s="210" t="s">
        <v>202</v>
      </c>
      <c r="AU1264" s="210" t="s">
        <v>88</v>
      </c>
      <c r="AV1264" s="14" t="s">
        <v>88</v>
      </c>
      <c r="AW1264" s="14" t="s">
        <v>37</v>
      </c>
      <c r="AX1264" s="14" t="s">
        <v>78</v>
      </c>
      <c r="AY1264" s="210" t="s">
        <v>193</v>
      </c>
    </row>
    <row r="1265" spans="1:65" s="15" customFormat="1" ht="11.25">
      <c r="B1265" s="211"/>
      <c r="C1265" s="212"/>
      <c r="D1265" s="191" t="s">
        <v>202</v>
      </c>
      <c r="E1265" s="213" t="s">
        <v>19</v>
      </c>
      <c r="F1265" s="214" t="s">
        <v>207</v>
      </c>
      <c r="G1265" s="212"/>
      <c r="H1265" s="215">
        <v>12.2</v>
      </c>
      <c r="I1265" s="216"/>
      <c r="J1265" s="212"/>
      <c r="K1265" s="212"/>
      <c r="L1265" s="217"/>
      <c r="M1265" s="218"/>
      <c r="N1265" s="219"/>
      <c r="O1265" s="219"/>
      <c r="P1265" s="219"/>
      <c r="Q1265" s="219"/>
      <c r="R1265" s="219"/>
      <c r="S1265" s="219"/>
      <c r="T1265" s="220"/>
      <c r="AT1265" s="221" t="s">
        <v>202</v>
      </c>
      <c r="AU1265" s="221" t="s">
        <v>88</v>
      </c>
      <c r="AV1265" s="15" t="s">
        <v>200</v>
      </c>
      <c r="AW1265" s="15" t="s">
        <v>37</v>
      </c>
      <c r="AX1265" s="15" t="s">
        <v>86</v>
      </c>
      <c r="AY1265" s="221" t="s">
        <v>193</v>
      </c>
    </row>
    <row r="1266" spans="1:65" s="2" customFormat="1" ht="24.2" customHeight="1">
      <c r="A1266" s="36"/>
      <c r="B1266" s="37"/>
      <c r="C1266" s="176" t="s">
        <v>1216</v>
      </c>
      <c r="D1266" s="176" t="s">
        <v>196</v>
      </c>
      <c r="E1266" s="177" t="s">
        <v>1217</v>
      </c>
      <c r="F1266" s="178" t="s">
        <v>1218</v>
      </c>
      <c r="G1266" s="179" t="s">
        <v>97</v>
      </c>
      <c r="H1266" s="180">
        <v>14.28</v>
      </c>
      <c r="I1266" s="181"/>
      <c r="J1266" s="182">
        <f>ROUND(I1266*H1266,2)</f>
        <v>0</v>
      </c>
      <c r="K1266" s="178" t="s">
        <v>212</v>
      </c>
      <c r="L1266" s="41"/>
      <c r="M1266" s="183" t="s">
        <v>19</v>
      </c>
      <c r="N1266" s="184" t="s">
        <v>49</v>
      </c>
      <c r="O1266" s="66"/>
      <c r="P1266" s="185">
        <f>O1266*H1266</f>
        <v>0</v>
      </c>
      <c r="Q1266" s="185">
        <v>0</v>
      </c>
      <c r="R1266" s="185">
        <f>Q1266*H1266</f>
        <v>0</v>
      </c>
      <c r="S1266" s="185">
        <v>5.8399999999999997E-3</v>
      </c>
      <c r="T1266" s="186">
        <f>S1266*H1266</f>
        <v>8.3395199999999989E-2</v>
      </c>
      <c r="U1266" s="36"/>
      <c r="V1266" s="36"/>
      <c r="W1266" s="36"/>
      <c r="X1266" s="36"/>
      <c r="Y1266" s="36"/>
      <c r="Z1266" s="36"/>
      <c r="AA1266" s="36"/>
      <c r="AB1266" s="36"/>
      <c r="AC1266" s="36"/>
      <c r="AD1266" s="36"/>
      <c r="AE1266" s="36"/>
      <c r="AR1266" s="187" t="s">
        <v>295</v>
      </c>
      <c r="AT1266" s="187" t="s">
        <v>196</v>
      </c>
      <c r="AU1266" s="187" t="s">
        <v>88</v>
      </c>
      <c r="AY1266" s="19" t="s">
        <v>193</v>
      </c>
      <c r="BE1266" s="188">
        <f>IF(N1266="základní",J1266,0)</f>
        <v>0</v>
      </c>
      <c r="BF1266" s="188">
        <f>IF(N1266="snížená",J1266,0)</f>
        <v>0</v>
      </c>
      <c r="BG1266" s="188">
        <f>IF(N1266="zákl. přenesená",J1266,0)</f>
        <v>0</v>
      </c>
      <c r="BH1266" s="188">
        <f>IF(N1266="sníž. přenesená",J1266,0)</f>
        <v>0</v>
      </c>
      <c r="BI1266" s="188">
        <f>IF(N1266="nulová",J1266,0)</f>
        <v>0</v>
      </c>
      <c r="BJ1266" s="19" t="s">
        <v>86</v>
      </c>
      <c r="BK1266" s="188">
        <f>ROUND(I1266*H1266,2)</f>
        <v>0</v>
      </c>
      <c r="BL1266" s="19" t="s">
        <v>295</v>
      </c>
      <c r="BM1266" s="187" t="s">
        <v>1219</v>
      </c>
    </row>
    <row r="1267" spans="1:65" s="2" customFormat="1" ht="11.25">
      <c r="A1267" s="36"/>
      <c r="B1267" s="37"/>
      <c r="C1267" s="38"/>
      <c r="D1267" s="222" t="s">
        <v>214</v>
      </c>
      <c r="E1267" s="38"/>
      <c r="F1267" s="223" t="s">
        <v>1220</v>
      </c>
      <c r="G1267" s="38"/>
      <c r="H1267" s="38"/>
      <c r="I1267" s="224"/>
      <c r="J1267" s="38"/>
      <c r="K1267" s="38"/>
      <c r="L1267" s="41"/>
      <c r="M1267" s="225"/>
      <c r="N1267" s="226"/>
      <c r="O1267" s="66"/>
      <c r="P1267" s="66"/>
      <c r="Q1267" s="66"/>
      <c r="R1267" s="66"/>
      <c r="S1267" s="66"/>
      <c r="T1267" s="67"/>
      <c r="U1267" s="36"/>
      <c r="V1267" s="36"/>
      <c r="W1267" s="36"/>
      <c r="X1267" s="36"/>
      <c r="Y1267" s="36"/>
      <c r="Z1267" s="36"/>
      <c r="AA1267" s="36"/>
      <c r="AB1267" s="36"/>
      <c r="AC1267" s="36"/>
      <c r="AD1267" s="36"/>
      <c r="AE1267" s="36"/>
      <c r="AT1267" s="19" t="s">
        <v>214</v>
      </c>
      <c r="AU1267" s="19" t="s">
        <v>88</v>
      </c>
    </row>
    <row r="1268" spans="1:65" s="13" customFormat="1" ht="11.25">
      <c r="B1268" s="189"/>
      <c r="C1268" s="190"/>
      <c r="D1268" s="191" t="s">
        <v>202</v>
      </c>
      <c r="E1268" s="192" t="s">
        <v>19</v>
      </c>
      <c r="F1268" s="193" t="s">
        <v>203</v>
      </c>
      <c r="G1268" s="190"/>
      <c r="H1268" s="192" t="s">
        <v>19</v>
      </c>
      <c r="I1268" s="194"/>
      <c r="J1268" s="190"/>
      <c r="K1268" s="190"/>
      <c r="L1268" s="195"/>
      <c r="M1268" s="196"/>
      <c r="N1268" s="197"/>
      <c r="O1268" s="197"/>
      <c r="P1268" s="197"/>
      <c r="Q1268" s="197"/>
      <c r="R1268" s="197"/>
      <c r="S1268" s="197"/>
      <c r="T1268" s="198"/>
      <c r="AT1268" s="199" t="s">
        <v>202</v>
      </c>
      <c r="AU1268" s="199" t="s">
        <v>88</v>
      </c>
      <c r="AV1268" s="13" t="s">
        <v>86</v>
      </c>
      <c r="AW1268" s="13" t="s">
        <v>37</v>
      </c>
      <c r="AX1268" s="13" t="s">
        <v>78</v>
      </c>
      <c r="AY1268" s="199" t="s">
        <v>193</v>
      </c>
    </row>
    <row r="1269" spans="1:65" s="13" customFormat="1" ht="22.5">
      <c r="B1269" s="189"/>
      <c r="C1269" s="190"/>
      <c r="D1269" s="191" t="s">
        <v>202</v>
      </c>
      <c r="E1269" s="192" t="s">
        <v>19</v>
      </c>
      <c r="F1269" s="193" t="s">
        <v>772</v>
      </c>
      <c r="G1269" s="190"/>
      <c r="H1269" s="192" t="s">
        <v>19</v>
      </c>
      <c r="I1269" s="194"/>
      <c r="J1269" s="190"/>
      <c r="K1269" s="190"/>
      <c r="L1269" s="195"/>
      <c r="M1269" s="196"/>
      <c r="N1269" s="197"/>
      <c r="O1269" s="197"/>
      <c r="P1269" s="197"/>
      <c r="Q1269" s="197"/>
      <c r="R1269" s="197"/>
      <c r="S1269" s="197"/>
      <c r="T1269" s="198"/>
      <c r="AT1269" s="199" t="s">
        <v>202</v>
      </c>
      <c r="AU1269" s="199" t="s">
        <v>88</v>
      </c>
      <c r="AV1269" s="13" t="s">
        <v>86</v>
      </c>
      <c r="AW1269" s="13" t="s">
        <v>37</v>
      </c>
      <c r="AX1269" s="13" t="s">
        <v>78</v>
      </c>
      <c r="AY1269" s="199" t="s">
        <v>193</v>
      </c>
    </row>
    <row r="1270" spans="1:65" s="13" customFormat="1" ht="11.25">
      <c r="B1270" s="189"/>
      <c r="C1270" s="190"/>
      <c r="D1270" s="191" t="s">
        <v>202</v>
      </c>
      <c r="E1270" s="192" t="s">
        <v>19</v>
      </c>
      <c r="F1270" s="193" t="s">
        <v>205</v>
      </c>
      <c r="G1270" s="190"/>
      <c r="H1270" s="192" t="s">
        <v>19</v>
      </c>
      <c r="I1270" s="194"/>
      <c r="J1270" s="190"/>
      <c r="K1270" s="190"/>
      <c r="L1270" s="195"/>
      <c r="M1270" s="196"/>
      <c r="N1270" s="197"/>
      <c r="O1270" s="197"/>
      <c r="P1270" s="197"/>
      <c r="Q1270" s="197"/>
      <c r="R1270" s="197"/>
      <c r="S1270" s="197"/>
      <c r="T1270" s="198"/>
      <c r="AT1270" s="199" t="s">
        <v>202</v>
      </c>
      <c r="AU1270" s="199" t="s">
        <v>88</v>
      </c>
      <c r="AV1270" s="13" t="s">
        <v>86</v>
      </c>
      <c r="AW1270" s="13" t="s">
        <v>37</v>
      </c>
      <c r="AX1270" s="13" t="s">
        <v>78</v>
      </c>
      <c r="AY1270" s="199" t="s">
        <v>193</v>
      </c>
    </row>
    <row r="1271" spans="1:65" s="13" customFormat="1" ht="11.25">
      <c r="B1271" s="189"/>
      <c r="C1271" s="190"/>
      <c r="D1271" s="191" t="s">
        <v>202</v>
      </c>
      <c r="E1271" s="192" t="s">
        <v>19</v>
      </c>
      <c r="F1271" s="193" t="s">
        <v>1179</v>
      </c>
      <c r="G1271" s="190"/>
      <c r="H1271" s="192" t="s">
        <v>19</v>
      </c>
      <c r="I1271" s="194"/>
      <c r="J1271" s="190"/>
      <c r="K1271" s="190"/>
      <c r="L1271" s="195"/>
      <c r="M1271" s="196"/>
      <c r="N1271" s="197"/>
      <c r="O1271" s="197"/>
      <c r="P1271" s="197"/>
      <c r="Q1271" s="197"/>
      <c r="R1271" s="197"/>
      <c r="S1271" s="197"/>
      <c r="T1271" s="198"/>
      <c r="AT1271" s="199" t="s">
        <v>202</v>
      </c>
      <c r="AU1271" s="199" t="s">
        <v>88</v>
      </c>
      <c r="AV1271" s="13" t="s">
        <v>86</v>
      </c>
      <c r="AW1271" s="13" t="s">
        <v>37</v>
      </c>
      <c r="AX1271" s="13" t="s">
        <v>78</v>
      </c>
      <c r="AY1271" s="199" t="s">
        <v>193</v>
      </c>
    </row>
    <row r="1272" spans="1:65" s="14" customFormat="1" ht="11.25">
      <c r="B1272" s="200"/>
      <c r="C1272" s="201"/>
      <c r="D1272" s="191" t="s">
        <v>202</v>
      </c>
      <c r="E1272" s="202" t="s">
        <v>19</v>
      </c>
      <c r="F1272" s="203" t="s">
        <v>1221</v>
      </c>
      <c r="G1272" s="201"/>
      <c r="H1272" s="204">
        <v>14.28</v>
      </c>
      <c r="I1272" s="205"/>
      <c r="J1272" s="201"/>
      <c r="K1272" s="201"/>
      <c r="L1272" s="206"/>
      <c r="M1272" s="207"/>
      <c r="N1272" s="208"/>
      <c r="O1272" s="208"/>
      <c r="P1272" s="208"/>
      <c r="Q1272" s="208"/>
      <c r="R1272" s="208"/>
      <c r="S1272" s="208"/>
      <c r="T1272" s="209"/>
      <c r="AT1272" s="210" t="s">
        <v>202</v>
      </c>
      <c r="AU1272" s="210" t="s">
        <v>88</v>
      </c>
      <c r="AV1272" s="14" t="s">
        <v>88</v>
      </c>
      <c r="AW1272" s="14" t="s">
        <v>37</v>
      </c>
      <c r="AX1272" s="14" t="s">
        <v>78</v>
      </c>
      <c r="AY1272" s="210" t="s">
        <v>193</v>
      </c>
    </row>
    <row r="1273" spans="1:65" s="15" customFormat="1" ht="11.25">
      <c r="B1273" s="211"/>
      <c r="C1273" s="212"/>
      <c r="D1273" s="191" t="s">
        <v>202</v>
      </c>
      <c r="E1273" s="213" t="s">
        <v>19</v>
      </c>
      <c r="F1273" s="214" t="s">
        <v>207</v>
      </c>
      <c r="G1273" s="212"/>
      <c r="H1273" s="215">
        <v>14.28</v>
      </c>
      <c r="I1273" s="216"/>
      <c r="J1273" s="212"/>
      <c r="K1273" s="212"/>
      <c r="L1273" s="217"/>
      <c r="M1273" s="218"/>
      <c r="N1273" s="219"/>
      <c r="O1273" s="219"/>
      <c r="P1273" s="219"/>
      <c r="Q1273" s="219"/>
      <c r="R1273" s="219"/>
      <c r="S1273" s="219"/>
      <c r="T1273" s="220"/>
      <c r="AT1273" s="221" t="s">
        <v>202</v>
      </c>
      <c r="AU1273" s="221" t="s">
        <v>88</v>
      </c>
      <c r="AV1273" s="15" t="s">
        <v>200</v>
      </c>
      <c r="AW1273" s="15" t="s">
        <v>37</v>
      </c>
      <c r="AX1273" s="15" t="s">
        <v>86</v>
      </c>
      <c r="AY1273" s="221" t="s">
        <v>193</v>
      </c>
    </row>
    <row r="1274" spans="1:65" s="2" customFormat="1" ht="24.2" customHeight="1">
      <c r="A1274" s="36"/>
      <c r="B1274" s="37"/>
      <c r="C1274" s="176" t="s">
        <v>1222</v>
      </c>
      <c r="D1274" s="176" t="s">
        <v>196</v>
      </c>
      <c r="E1274" s="177" t="s">
        <v>1223</v>
      </c>
      <c r="F1274" s="178" t="s">
        <v>1224</v>
      </c>
      <c r="G1274" s="179" t="s">
        <v>425</v>
      </c>
      <c r="H1274" s="180">
        <v>1.5</v>
      </c>
      <c r="I1274" s="181"/>
      <c r="J1274" s="182">
        <f>ROUND(I1274*H1274,2)</f>
        <v>0</v>
      </c>
      <c r="K1274" s="178" t="s">
        <v>212</v>
      </c>
      <c r="L1274" s="41"/>
      <c r="M1274" s="183" t="s">
        <v>19</v>
      </c>
      <c r="N1274" s="184" t="s">
        <v>49</v>
      </c>
      <c r="O1274" s="66"/>
      <c r="P1274" s="185">
        <f>O1274*H1274</f>
        <v>0</v>
      </c>
      <c r="Q1274" s="185">
        <v>0</v>
      </c>
      <c r="R1274" s="185">
        <f>Q1274*H1274</f>
        <v>0</v>
      </c>
      <c r="S1274" s="185">
        <v>6.0499999999999998E-3</v>
      </c>
      <c r="T1274" s="186">
        <f>S1274*H1274</f>
        <v>9.0749999999999997E-3</v>
      </c>
      <c r="U1274" s="36"/>
      <c r="V1274" s="36"/>
      <c r="W1274" s="36"/>
      <c r="X1274" s="36"/>
      <c r="Y1274" s="36"/>
      <c r="Z1274" s="36"/>
      <c r="AA1274" s="36"/>
      <c r="AB1274" s="36"/>
      <c r="AC1274" s="36"/>
      <c r="AD1274" s="36"/>
      <c r="AE1274" s="36"/>
      <c r="AR1274" s="187" t="s">
        <v>295</v>
      </c>
      <c r="AT1274" s="187" t="s">
        <v>196</v>
      </c>
      <c r="AU1274" s="187" t="s">
        <v>88</v>
      </c>
      <c r="AY1274" s="19" t="s">
        <v>193</v>
      </c>
      <c r="BE1274" s="188">
        <f>IF(N1274="základní",J1274,0)</f>
        <v>0</v>
      </c>
      <c r="BF1274" s="188">
        <f>IF(N1274="snížená",J1274,0)</f>
        <v>0</v>
      </c>
      <c r="BG1274" s="188">
        <f>IF(N1274="zákl. přenesená",J1274,0)</f>
        <v>0</v>
      </c>
      <c r="BH1274" s="188">
        <f>IF(N1274="sníž. přenesená",J1274,0)</f>
        <v>0</v>
      </c>
      <c r="BI1274" s="188">
        <f>IF(N1274="nulová",J1274,0)</f>
        <v>0</v>
      </c>
      <c r="BJ1274" s="19" t="s">
        <v>86</v>
      </c>
      <c r="BK1274" s="188">
        <f>ROUND(I1274*H1274,2)</f>
        <v>0</v>
      </c>
      <c r="BL1274" s="19" t="s">
        <v>295</v>
      </c>
      <c r="BM1274" s="187" t="s">
        <v>1225</v>
      </c>
    </row>
    <row r="1275" spans="1:65" s="2" customFormat="1" ht="11.25">
      <c r="A1275" s="36"/>
      <c r="B1275" s="37"/>
      <c r="C1275" s="38"/>
      <c r="D1275" s="222" t="s">
        <v>214</v>
      </c>
      <c r="E1275" s="38"/>
      <c r="F1275" s="223" t="s">
        <v>1226</v>
      </c>
      <c r="G1275" s="38"/>
      <c r="H1275" s="38"/>
      <c r="I1275" s="224"/>
      <c r="J1275" s="38"/>
      <c r="K1275" s="38"/>
      <c r="L1275" s="41"/>
      <c r="M1275" s="225"/>
      <c r="N1275" s="226"/>
      <c r="O1275" s="66"/>
      <c r="P1275" s="66"/>
      <c r="Q1275" s="66"/>
      <c r="R1275" s="66"/>
      <c r="S1275" s="66"/>
      <c r="T1275" s="67"/>
      <c r="U1275" s="36"/>
      <c r="V1275" s="36"/>
      <c r="W1275" s="36"/>
      <c r="X1275" s="36"/>
      <c r="Y1275" s="36"/>
      <c r="Z1275" s="36"/>
      <c r="AA1275" s="36"/>
      <c r="AB1275" s="36"/>
      <c r="AC1275" s="36"/>
      <c r="AD1275" s="36"/>
      <c r="AE1275" s="36"/>
      <c r="AT1275" s="19" t="s">
        <v>214</v>
      </c>
      <c r="AU1275" s="19" t="s">
        <v>88</v>
      </c>
    </row>
    <row r="1276" spans="1:65" s="13" customFormat="1" ht="11.25">
      <c r="B1276" s="189"/>
      <c r="C1276" s="190"/>
      <c r="D1276" s="191" t="s">
        <v>202</v>
      </c>
      <c r="E1276" s="192" t="s">
        <v>19</v>
      </c>
      <c r="F1276" s="193" t="s">
        <v>203</v>
      </c>
      <c r="G1276" s="190"/>
      <c r="H1276" s="192" t="s">
        <v>19</v>
      </c>
      <c r="I1276" s="194"/>
      <c r="J1276" s="190"/>
      <c r="K1276" s="190"/>
      <c r="L1276" s="195"/>
      <c r="M1276" s="196"/>
      <c r="N1276" s="197"/>
      <c r="O1276" s="197"/>
      <c r="P1276" s="197"/>
      <c r="Q1276" s="197"/>
      <c r="R1276" s="197"/>
      <c r="S1276" s="197"/>
      <c r="T1276" s="198"/>
      <c r="AT1276" s="199" t="s">
        <v>202</v>
      </c>
      <c r="AU1276" s="199" t="s">
        <v>88</v>
      </c>
      <c r="AV1276" s="13" t="s">
        <v>86</v>
      </c>
      <c r="AW1276" s="13" t="s">
        <v>37</v>
      </c>
      <c r="AX1276" s="13" t="s">
        <v>78</v>
      </c>
      <c r="AY1276" s="199" t="s">
        <v>193</v>
      </c>
    </row>
    <row r="1277" spans="1:65" s="13" customFormat="1" ht="11.25">
      <c r="B1277" s="189"/>
      <c r="C1277" s="190"/>
      <c r="D1277" s="191" t="s">
        <v>202</v>
      </c>
      <c r="E1277" s="192" t="s">
        <v>19</v>
      </c>
      <c r="F1277" s="193" t="s">
        <v>1203</v>
      </c>
      <c r="G1277" s="190"/>
      <c r="H1277" s="192" t="s">
        <v>19</v>
      </c>
      <c r="I1277" s="194"/>
      <c r="J1277" s="190"/>
      <c r="K1277" s="190"/>
      <c r="L1277" s="195"/>
      <c r="M1277" s="196"/>
      <c r="N1277" s="197"/>
      <c r="O1277" s="197"/>
      <c r="P1277" s="197"/>
      <c r="Q1277" s="197"/>
      <c r="R1277" s="197"/>
      <c r="S1277" s="197"/>
      <c r="T1277" s="198"/>
      <c r="AT1277" s="199" t="s">
        <v>202</v>
      </c>
      <c r="AU1277" s="199" t="s">
        <v>88</v>
      </c>
      <c r="AV1277" s="13" t="s">
        <v>86</v>
      </c>
      <c r="AW1277" s="13" t="s">
        <v>37</v>
      </c>
      <c r="AX1277" s="13" t="s">
        <v>78</v>
      </c>
      <c r="AY1277" s="199" t="s">
        <v>193</v>
      </c>
    </row>
    <row r="1278" spans="1:65" s="13" customFormat="1" ht="11.25">
      <c r="B1278" s="189"/>
      <c r="C1278" s="190"/>
      <c r="D1278" s="191" t="s">
        <v>202</v>
      </c>
      <c r="E1278" s="192" t="s">
        <v>19</v>
      </c>
      <c r="F1278" s="193" t="s">
        <v>240</v>
      </c>
      <c r="G1278" s="190"/>
      <c r="H1278" s="192" t="s">
        <v>19</v>
      </c>
      <c r="I1278" s="194"/>
      <c r="J1278" s="190"/>
      <c r="K1278" s="190"/>
      <c r="L1278" s="195"/>
      <c r="M1278" s="196"/>
      <c r="N1278" s="197"/>
      <c r="O1278" s="197"/>
      <c r="P1278" s="197"/>
      <c r="Q1278" s="197"/>
      <c r="R1278" s="197"/>
      <c r="S1278" s="197"/>
      <c r="T1278" s="198"/>
      <c r="AT1278" s="199" t="s">
        <v>202</v>
      </c>
      <c r="AU1278" s="199" t="s">
        <v>88</v>
      </c>
      <c r="AV1278" s="13" t="s">
        <v>86</v>
      </c>
      <c r="AW1278" s="13" t="s">
        <v>37</v>
      </c>
      <c r="AX1278" s="13" t="s">
        <v>78</v>
      </c>
      <c r="AY1278" s="199" t="s">
        <v>193</v>
      </c>
    </row>
    <row r="1279" spans="1:65" s="14" customFormat="1" ht="11.25">
      <c r="B1279" s="200"/>
      <c r="C1279" s="201"/>
      <c r="D1279" s="191" t="s">
        <v>202</v>
      </c>
      <c r="E1279" s="202" t="s">
        <v>19</v>
      </c>
      <c r="F1279" s="203" t="s">
        <v>1227</v>
      </c>
      <c r="G1279" s="201"/>
      <c r="H1279" s="204">
        <v>1.5</v>
      </c>
      <c r="I1279" s="205"/>
      <c r="J1279" s="201"/>
      <c r="K1279" s="201"/>
      <c r="L1279" s="206"/>
      <c r="M1279" s="207"/>
      <c r="N1279" s="208"/>
      <c r="O1279" s="208"/>
      <c r="P1279" s="208"/>
      <c r="Q1279" s="208"/>
      <c r="R1279" s="208"/>
      <c r="S1279" s="208"/>
      <c r="T1279" s="209"/>
      <c r="AT1279" s="210" t="s">
        <v>202</v>
      </c>
      <c r="AU1279" s="210" t="s">
        <v>88</v>
      </c>
      <c r="AV1279" s="14" t="s">
        <v>88</v>
      </c>
      <c r="AW1279" s="14" t="s">
        <v>37</v>
      </c>
      <c r="AX1279" s="14" t="s">
        <v>78</v>
      </c>
      <c r="AY1279" s="210" t="s">
        <v>193</v>
      </c>
    </row>
    <row r="1280" spans="1:65" s="15" customFormat="1" ht="11.25">
      <c r="B1280" s="211"/>
      <c r="C1280" s="212"/>
      <c r="D1280" s="191" t="s">
        <v>202</v>
      </c>
      <c r="E1280" s="213" t="s">
        <v>19</v>
      </c>
      <c r="F1280" s="214" t="s">
        <v>207</v>
      </c>
      <c r="G1280" s="212"/>
      <c r="H1280" s="215">
        <v>1.5</v>
      </c>
      <c r="I1280" s="216"/>
      <c r="J1280" s="212"/>
      <c r="K1280" s="212"/>
      <c r="L1280" s="217"/>
      <c r="M1280" s="218"/>
      <c r="N1280" s="219"/>
      <c r="O1280" s="219"/>
      <c r="P1280" s="219"/>
      <c r="Q1280" s="219"/>
      <c r="R1280" s="219"/>
      <c r="S1280" s="219"/>
      <c r="T1280" s="220"/>
      <c r="AT1280" s="221" t="s">
        <v>202</v>
      </c>
      <c r="AU1280" s="221" t="s">
        <v>88</v>
      </c>
      <c r="AV1280" s="15" t="s">
        <v>200</v>
      </c>
      <c r="AW1280" s="15" t="s">
        <v>37</v>
      </c>
      <c r="AX1280" s="15" t="s">
        <v>86</v>
      </c>
      <c r="AY1280" s="221" t="s">
        <v>193</v>
      </c>
    </row>
    <row r="1281" spans="1:65" s="2" customFormat="1" ht="24.2" customHeight="1">
      <c r="A1281" s="36"/>
      <c r="B1281" s="37"/>
      <c r="C1281" s="176" t="s">
        <v>1228</v>
      </c>
      <c r="D1281" s="176" t="s">
        <v>196</v>
      </c>
      <c r="E1281" s="177" t="s">
        <v>1229</v>
      </c>
      <c r="F1281" s="178" t="s">
        <v>1230</v>
      </c>
      <c r="G1281" s="179" t="s">
        <v>425</v>
      </c>
      <c r="H1281" s="180">
        <v>23.6</v>
      </c>
      <c r="I1281" s="181"/>
      <c r="J1281" s="182">
        <f>ROUND(I1281*H1281,2)</f>
        <v>0</v>
      </c>
      <c r="K1281" s="178" t="s">
        <v>212</v>
      </c>
      <c r="L1281" s="41"/>
      <c r="M1281" s="183" t="s">
        <v>19</v>
      </c>
      <c r="N1281" s="184" t="s">
        <v>49</v>
      </c>
      <c r="O1281" s="66"/>
      <c r="P1281" s="185">
        <f>O1281*H1281</f>
        <v>0</v>
      </c>
      <c r="Q1281" s="185">
        <v>0</v>
      </c>
      <c r="R1281" s="185">
        <f>Q1281*H1281</f>
        <v>0</v>
      </c>
      <c r="S1281" s="185">
        <v>1.213E-2</v>
      </c>
      <c r="T1281" s="186">
        <f>S1281*H1281</f>
        <v>0.28626800000000002</v>
      </c>
      <c r="U1281" s="36"/>
      <c r="V1281" s="36"/>
      <c r="W1281" s="36"/>
      <c r="X1281" s="36"/>
      <c r="Y1281" s="36"/>
      <c r="Z1281" s="36"/>
      <c r="AA1281" s="36"/>
      <c r="AB1281" s="36"/>
      <c r="AC1281" s="36"/>
      <c r="AD1281" s="36"/>
      <c r="AE1281" s="36"/>
      <c r="AR1281" s="187" t="s">
        <v>295</v>
      </c>
      <c r="AT1281" s="187" t="s">
        <v>196</v>
      </c>
      <c r="AU1281" s="187" t="s">
        <v>88</v>
      </c>
      <c r="AY1281" s="19" t="s">
        <v>193</v>
      </c>
      <c r="BE1281" s="188">
        <f>IF(N1281="základní",J1281,0)</f>
        <v>0</v>
      </c>
      <c r="BF1281" s="188">
        <f>IF(N1281="snížená",J1281,0)</f>
        <v>0</v>
      </c>
      <c r="BG1281" s="188">
        <f>IF(N1281="zákl. přenesená",J1281,0)</f>
        <v>0</v>
      </c>
      <c r="BH1281" s="188">
        <f>IF(N1281="sníž. přenesená",J1281,0)</f>
        <v>0</v>
      </c>
      <c r="BI1281" s="188">
        <f>IF(N1281="nulová",J1281,0)</f>
        <v>0</v>
      </c>
      <c r="BJ1281" s="19" t="s">
        <v>86</v>
      </c>
      <c r="BK1281" s="188">
        <f>ROUND(I1281*H1281,2)</f>
        <v>0</v>
      </c>
      <c r="BL1281" s="19" t="s">
        <v>295</v>
      </c>
      <c r="BM1281" s="187" t="s">
        <v>1231</v>
      </c>
    </row>
    <row r="1282" spans="1:65" s="2" customFormat="1" ht="11.25">
      <c r="A1282" s="36"/>
      <c r="B1282" s="37"/>
      <c r="C1282" s="38"/>
      <c r="D1282" s="222" t="s">
        <v>214</v>
      </c>
      <c r="E1282" s="38"/>
      <c r="F1282" s="223" t="s">
        <v>1232</v>
      </c>
      <c r="G1282" s="38"/>
      <c r="H1282" s="38"/>
      <c r="I1282" s="224"/>
      <c r="J1282" s="38"/>
      <c r="K1282" s="38"/>
      <c r="L1282" s="41"/>
      <c r="M1282" s="225"/>
      <c r="N1282" s="226"/>
      <c r="O1282" s="66"/>
      <c r="P1282" s="66"/>
      <c r="Q1282" s="66"/>
      <c r="R1282" s="66"/>
      <c r="S1282" s="66"/>
      <c r="T1282" s="67"/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T1282" s="19" t="s">
        <v>214</v>
      </c>
      <c r="AU1282" s="19" t="s">
        <v>88</v>
      </c>
    </row>
    <row r="1283" spans="1:65" s="13" customFormat="1" ht="11.25">
      <c r="B1283" s="189"/>
      <c r="C1283" s="190"/>
      <c r="D1283" s="191" t="s">
        <v>202</v>
      </c>
      <c r="E1283" s="192" t="s">
        <v>19</v>
      </c>
      <c r="F1283" s="193" t="s">
        <v>203</v>
      </c>
      <c r="G1283" s="190"/>
      <c r="H1283" s="192" t="s">
        <v>19</v>
      </c>
      <c r="I1283" s="194"/>
      <c r="J1283" s="190"/>
      <c r="K1283" s="190"/>
      <c r="L1283" s="195"/>
      <c r="M1283" s="196"/>
      <c r="N1283" s="197"/>
      <c r="O1283" s="197"/>
      <c r="P1283" s="197"/>
      <c r="Q1283" s="197"/>
      <c r="R1283" s="197"/>
      <c r="S1283" s="197"/>
      <c r="T1283" s="198"/>
      <c r="AT1283" s="199" t="s">
        <v>202</v>
      </c>
      <c r="AU1283" s="199" t="s">
        <v>88</v>
      </c>
      <c r="AV1283" s="13" t="s">
        <v>86</v>
      </c>
      <c r="AW1283" s="13" t="s">
        <v>37</v>
      </c>
      <c r="AX1283" s="13" t="s">
        <v>78</v>
      </c>
      <c r="AY1283" s="199" t="s">
        <v>193</v>
      </c>
    </row>
    <row r="1284" spans="1:65" s="13" customFormat="1" ht="22.5">
      <c r="B1284" s="189"/>
      <c r="C1284" s="190"/>
      <c r="D1284" s="191" t="s">
        <v>202</v>
      </c>
      <c r="E1284" s="192" t="s">
        <v>19</v>
      </c>
      <c r="F1284" s="193" t="s">
        <v>772</v>
      </c>
      <c r="G1284" s="190"/>
      <c r="H1284" s="192" t="s">
        <v>19</v>
      </c>
      <c r="I1284" s="194"/>
      <c r="J1284" s="190"/>
      <c r="K1284" s="190"/>
      <c r="L1284" s="195"/>
      <c r="M1284" s="196"/>
      <c r="N1284" s="197"/>
      <c r="O1284" s="197"/>
      <c r="P1284" s="197"/>
      <c r="Q1284" s="197"/>
      <c r="R1284" s="197"/>
      <c r="S1284" s="197"/>
      <c r="T1284" s="198"/>
      <c r="AT1284" s="199" t="s">
        <v>202</v>
      </c>
      <c r="AU1284" s="199" t="s">
        <v>88</v>
      </c>
      <c r="AV1284" s="13" t="s">
        <v>86</v>
      </c>
      <c r="AW1284" s="13" t="s">
        <v>37</v>
      </c>
      <c r="AX1284" s="13" t="s">
        <v>78</v>
      </c>
      <c r="AY1284" s="199" t="s">
        <v>193</v>
      </c>
    </row>
    <row r="1285" spans="1:65" s="13" customFormat="1" ht="11.25">
      <c r="B1285" s="189"/>
      <c r="C1285" s="190"/>
      <c r="D1285" s="191" t="s">
        <v>202</v>
      </c>
      <c r="E1285" s="192" t="s">
        <v>19</v>
      </c>
      <c r="F1285" s="193" t="s">
        <v>205</v>
      </c>
      <c r="G1285" s="190"/>
      <c r="H1285" s="192" t="s">
        <v>19</v>
      </c>
      <c r="I1285" s="194"/>
      <c r="J1285" s="190"/>
      <c r="K1285" s="190"/>
      <c r="L1285" s="195"/>
      <c r="M1285" s="196"/>
      <c r="N1285" s="197"/>
      <c r="O1285" s="197"/>
      <c r="P1285" s="197"/>
      <c r="Q1285" s="197"/>
      <c r="R1285" s="197"/>
      <c r="S1285" s="197"/>
      <c r="T1285" s="198"/>
      <c r="AT1285" s="199" t="s">
        <v>202</v>
      </c>
      <c r="AU1285" s="199" t="s">
        <v>88</v>
      </c>
      <c r="AV1285" s="13" t="s">
        <v>86</v>
      </c>
      <c r="AW1285" s="13" t="s">
        <v>37</v>
      </c>
      <c r="AX1285" s="13" t="s">
        <v>78</v>
      </c>
      <c r="AY1285" s="199" t="s">
        <v>193</v>
      </c>
    </row>
    <row r="1286" spans="1:65" s="13" customFormat="1" ht="11.25">
      <c r="B1286" s="189"/>
      <c r="C1286" s="190"/>
      <c r="D1286" s="191" t="s">
        <v>202</v>
      </c>
      <c r="E1286" s="192" t="s">
        <v>19</v>
      </c>
      <c r="F1286" s="193" t="s">
        <v>1179</v>
      </c>
      <c r="G1286" s="190"/>
      <c r="H1286" s="192" t="s">
        <v>19</v>
      </c>
      <c r="I1286" s="194"/>
      <c r="J1286" s="190"/>
      <c r="K1286" s="190"/>
      <c r="L1286" s="195"/>
      <c r="M1286" s="196"/>
      <c r="N1286" s="197"/>
      <c r="O1286" s="197"/>
      <c r="P1286" s="197"/>
      <c r="Q1286" s="197"/>
      <c r="R1286" s="197"/>
      <c r="S1286" s="197"/>
      <c r="T1286" s="198"/>
      <c r="AT1286" s="199" t="s">
        <v>202</v>
      </c>
      <c r="AU1286" s="199" t="s">
        <v>88</v>
      </c>
      <c r="AV1286" s="13" t="s">
        <v>86</v>
      </c>
      <c r="AW1286" s="13" t="s">
        <v>37</v>
      </c>
      <c r="AX1286" s="13" t="s">
        <v>78</v>
      </c>
      <c r="AY1286" s="199" t="s">
        <v>193</v>
      </c>
    </row>
    <row r="1287" spans="1:65" s="14" customFormat="1" ht="11.25">
      <c r="B1287" s="200"/>
      <c r="C1287" s="201"/>
      <c r="D1287" s="191" t="s">
        <v>202</v>
      </c>
      <c r="E1287" s="202" t="s">
        <v>19</v>
      </c>
      <c r="F1287" s="203" t="s">
        <v>1233</v>
      </c>
      <c r="G1287" s="201"/>
      <c r="H1287" s="204">
        <v>23.6</v>
      </c>
      <c r="I1287" s="205"/>
      <c r="J1287" s="201"/>
      <c r="K1287" s="201"/>
      <c r="L1287" s="206"/>
      <c r="M1287" s="207"/>
      <c r="N1287" s="208"/>
      <c r="O1287" s="208"/>
      <c r="P1287" s="208"/>
      <c r="Q1287" s="208"/>
      <c r="R1287" s="208"/>
      <c r="S1287" s="208"/>
      <c r="T1287" s="209"/>
      <c r="AT1287" s="210" t="s">
        <v>202</v>
      </c>
      <c r="AU1287" s="210" t="s">
        <v>88</v>
      </c>
      <c r="AV1287" s="14" t="s">
        <v>88</v>
      </c>
      <c r="AW1287" s="14" t="s">
        <v>37</v>
      </c>
      <c r="AX1287" s="14" t="s">
        <v>78</v>
      </c>
      <c r="AY1287" s="210" t="s">
        <v>193</v>
      </c>
    </row>
    <row r="1288" spans="1:65" s="15" customFormat="1" ht="11.25">
      <c r="B1288" s="211"/>
      <c r="C1288" s="212"/>
      <c r="D1288" s="191" t="s">
        <v>202</v>
      </c>
      <c r="E1288" s="213" t="s">
        <v>19</v>
      </c>
      <c r="F1288" s="214" t="s">
        <v>207</v>
      </c>
      <c r="G1288" s="212"/>
      <c r="H1288" s="215">
        <v>23.6</v>
      </c>
      <c r="I1288" s="216"/>
      <c r="J1288" s="212"/>
      <c r="K1288" s="212"/>
      <c r="L1288" s="217"/>
      <c r="M1288" s="218"/>
      <c r="N1288" s="219"/>
      <c r="O1288" s="219"/>
      <c r="P1288" s="219"/>
      <c r="Q1288" s="219"/>
      <c r="R1288" s="219"/>
      <c r="S1288" s="219"/>
      <c r="T1288" s="220"/>
      <c r="AT1288" s="221" t="s">
        <v>202</v>
      </c>
      <c r="AU1288" s="221" t="s">
        <v>88</v>
      </c>
      <c r="AV1288" s="15" t="s">
        <v>200</v>
      </c>
      <c r="AW1288" s="15" t="s">
        <v>37</v>
      </c>
      <c r="AX1288" s="15" t="s">
        <v>86</v>
      </c>
      <c r="AY1288" s="221" t="s">
        <v>193</v>
      </c>
    </row>
    <row r="1289" spans="1:65" s="2" customFormat="1" ht="24.2" customHeight="1">
      <c r="A1289" s="36"/>
      <c r="B1289" s="37"/>
      <c r="C1289" s="176" t="s">
        <v>1234</v>
      </c>
      <c r="D1289" s="176" t="s">
        <v>196</v>
      </c>
      <c r="E1289" s="177" t="s">
        <v>1235</v>
      </c>
      <c r="F1289" s="178" t="s">
        <v>1236</v>
      </c>
      <c r="G1289" s="179" t="s">
        <v>425</v>
      </c>
      <c r="H1289" s="180">
        <v>34</v>
      </c>
      <c r="I1289" s="181"/>
      <c r="J1289" s="182">
        <f>ROUND(I1289*H1289,2)</f>
        <v>0</v>
      </c>
      <c r="K1289" s="178" t="s">
        <v>212</v>
      </c>
      <c r="L1289" s="41"/>
      <c r="M1289" s="183" t="s">
        <v>19</v>
      </c>
      <c r="N1289" s="184" t="s">
        <v>49</v>
      </c>
      <c r="O1289" s="66"/>
      <c r="P1289" s="185">
        <f>O1289*H1289</f>
        <v>0</v>
      </c>
      <c r="Q1289" s="185">
        <v>0</v>
      </c>
      <c r="R1289" s="185">
        <f>Q1289*H1289</f>
        <v>0</v>
      </c>
      <c r="S1289" s="185">
        <v>3.9399999999999999E-3</v>
      </c>
      <c r="T1289" s="186">
        <f>S1289*H1289</f>
        <v>0.13396</v>
      </c>
      <c r="U1289" s="36"/>
      <c r="V1289" s="36"/>
      <c r="W1289" s="36"/>
      <c r="X1289" s="36"/>
      <c r="Y1289" s="36"/>
      <c r="Z1289" s="36"/>
      <c r="AA1289" s="36"/>
      <c r="AB1289" s="36"/>
      <c r="AC1289" s="36"/>
      <c r="AD1289" s="36"/>
      <c r="AE1289" s="36"/>
      <c r="AR1289" s="187" t="s">
        <v>295</v>
      </c>
      <c r="AT1289" s="187" t="s">
        <v>196</v>
      </c>
      <c r="AU1289" s="187" t="s">
        <v>88</v>
      </c>
      <c r="AY1289" s="19" t="s">
        <v>193</v>
      </c>
      <c r="BE1289" s="188">
        <f>IF(N1289="základní",J1289,0)</f>
        <v>0</v>
      </c>
      <c r="BF1289" s="188">
        <f>IF(N1289="snížená",J1289,0)</f>
        <v>0</v>
      </c>
      <c r="BG1289" s="188">
        <f>IF(N1289="zákl. přenesená",J1289,0)</f>
        <v>0</v>
      </c>
      <c r="BH1289" s="188">
        <f>IF(N1289="sníž. přenesená",J1289,0)</f>
        <v>0</v>
      </c>
      <c r="BI1289" s="188">
        <f>IF(N1289="nulová",J1289,0)</f>
        <v>0</v>
      </c>
      <c r="BJ1289" s="19" t="s">
        <v>86</v>
      </c>
      <c r="BK1289" s="188">
        <f>ROUND(I1289*H1289,2)</f>
        <v>0</v>
      </c>
      <c r="BL1289" s="19" t="s">
        <v>295</v>
      </c>
      <c r="BM1289" s="187" t="s">
        <v>1237</v>
      </c>
    </row>
    <row r="1290" spans="1:65" s="2" customFormat="1" ht="11.25">
      <c r="A1290" s="36"/>
      <c r="B1290" s="37"/>
      <c r="C1290" s="38"/>
      <c r="D1290" s="222" t="s">
        <v>214</v>
      </c>
      <c r="E1290" s="38"/>
      <c r="F1290" s="223" t="s">
        <v>1238</v>
      </c>
      <c r="G1290" s="38"/>
      <c r="H1290" s="38"/>
      <c r="I1290" s="224"/>
      <c r="J1290" s="38"/>
      <c r="K1290" s="38"/>
      <c r="L1290" s="41"/>
      <c r="M1290" s="225"/>
      <c r="N1290" s="226"/>
      <c r="O1290" s="66"/>
      <c r="P1290" s="66"/>
      <c r="Q1290" s="66"/>
      <c r="R1290" s="66"/>
      <c r="S1290" s="66"/>
      <c r="T1290" s="67"/>
      <c r="U1290" s="36"/>
      <c r="V1290" s="36"/>
      <c r="W1290" s="36"/>
      <c r="X1290" s="36"/>
      <c r="Y1290" s="36"/>
      <c r="Z1290" s="36"/>
      <c r="AA1290" s="36"/>
      <c r="AB1290" s="36"/>
      <c r="AC1290" s="36"/>
      <c r="AD1290" s="36"/>
      <c r="AE1290" s="36"/>
      <c r="AT1290" s="19" t="s">
        <v>214</v>
      </c>
      <c r="AU1290" s="19" t="s">
        <v>88</v>
      </c>
    </row>
    <row r="1291" spans="1:65" s="13" customFormat="1" ht="11.25">
      <c r="B1291" s="189"/>
      <c r="C1291" s="190"/>
      <c r="D1291" s="191" t="s">
        <v>202</v>
      </c>
      <c r="E1291" s="192" t="s">
        <v>19</v>
      </c>
      <c r="F1291" s="193" t="s">
        <v>203</v>
      </c>
      <c r="G1291" s="190"/>
      <c r="H1291" s="192" t="s">
        <v>19</v>
      </c>
      <c r="I1291" s="194"/>
      <c r="J1291" s="190"/>
      <c r="K1291" s="190"/>
      <c r="L1291" s="195"/>
      <c r="M1291" s="196"/>
      <c r="N1291" s="197"/>
      <c r="O1291" s="197"/>
      <c r="P1291" s="197"/>
      <c r="Q1291" s="197"/>
      <c r="R1291" s="197"/>
      <c r="S1291" s="197"/>
      <c r="T1291" s="198"/>
      <c r="AT1291" s="199" t="s">
        <v>202</v>
      </c>
      <c r="AU1291" s="199" t="s">
        <v>88</v>
      </c>
      <c r="AV1291" s="13" t="s">
        <v>86</v>
      </c>
      <c r="AW1291" s="13" t="s">
        <v>37</v>
      </c>
      <c r="AX1291" s="13" t="s">
        <v>78</v>
      </c>
      <c r="AY1291" s="199" t="s">
        <v>193</v>
      </c>
    </row>
    <row r="1292" spans="1:65" s="13" customFormat="1" ht="11.25">
      <c r="B1292" s="189"/>
      <c r="C1292" s="190"/>
      <c r="D1292" s="191" t="s">
        <v>202</v>
      </c>
      <c r="E1292" s="192" t="s">
        <v>19</v>
      </c>
      <c r="F1292" s="193" t="s">
        <v>1203</v>
      </c>
      <c r="G1292" s="190"/>
      <c r="H1292" s="192" t="s">
        <v>19</v>
      </c>
      <c r="I1292" s="194"/>
      <c r="J1292" s="190"/>
      <c r="K1292" s="190"/>
      <c r="L1292" s="195"/>
      <c r="M1292" s="196"/>
      <c r="N1292" s="197"/>
      <c r="O1292" s="197"/>
      <c r="P1292" s="197"/>
      <c r="Q1292" s="197"/>
      <c r="R1292" s="197"/>
      <c r="S1292" s="197"/>
      <c r="T1292" s="198"/>
      <c r="AT1292" s="199" t="s">
        <v>202</v>
      </c>
      <c r="AU1292" s="199" t="s">
        <v>88</v>
      </c>
      <c r="AV1292" s="13" t="s">
        <v>86</v>
      </c>
      <c r="AW1292" s="13" t="s">
        <v>37</v>
      </c>
      <c r="AX1292" s="13" t="s">
        <v>78</v>
      </c>
      <c r="AY1292" s="199" t="s">
        <v>193</v>
      </c>
    </row>
    <row r="1293" spans="1:65" s="13" customFormat="1" ht="11.25">
      <c r="B1293" s="189"/>
      <c r="C1293" s="190"/>
      <c r="D1293" s="191" t="s">
        <v>202</v>
      </c>
      <c r="E1293" s="192" t="s">
        <v>19</v>
      </c>
      <c r="F1293" s="193" t="s">
        <v>240</v>
      </c>
      <c r="G1293" s="190"/>
      <c r="H1293" s="192" t="s">
        <v>19</v>
      </c>
      <c r="I1293" s="194"/>
      <c r="J1293" s="190"/>
      <c r="K1293" s="190"/>
      <c r="L1293" s="195"/>
      <c r="M1293" s="196"/>
      <c r="N1293" s="197"/>
      <c r="O1293" s="197"/>
      <c r="P1293" s="197"/>
      <c r="Q1293" s="197"/>
      <c r="R1293" s="197"/>
      <c r="S1293" s="197"/>
      <c r="T1293" s="198"/>
      <c r="AT1293" s="199" t="s">
        <v>202</v>
      </c>
      <c r="AU1293" s="199" t="s">
        <v>88</v>
      </c>
      <c r="AV1293" s="13" t="s">
        <v>86</v>
      </c>
      <c r="AW1293" s="13" t="s">
        <v>37</v>
      </c>
      <c r="AX1293" s="13" t="s">
        <v>78</v>
      </c>
      <c r="AY1293" s="199" t="s">
        <v>193</v>
      </c>
    </row>
    <row r="1294" spans="1:65" s="14" customFormat="1" ht="11.25">
      <c r="B1294" s="200"/>
      <c r="C1294" s="201"/>
      <c r="D1294" s="191" t="s">
        <v>202</v>
      </c>
      <c r="E1294" s="202" t="s">
        <v>19</v>
      </c>
      <c r="F1294" s="203" t="s">
        <v>1239</v>
      </c>
      <c r="G1294" s="201"/>
      <c r="H1294" s="204">
        <v>34</v>
      </c>
      <c r="I1294" s="205"/>
      <c r="J1294" s="201"/>
      <c r="K1294" s="201"/>
      <c r="L1294" s="206"/>
      <c r="M1294" s="207"/>
      <c r="N1294" s="208"/>
      <c r="O1294" s="208"/>
      <c r="P1294" s="208"/>
      <c r="Q1294" s="208"/>
      <c r="R1294" s="208"/>
      <c r="S1294" s="208"/>
      <c r="T1294" s="209"/>
      <c r="AT1294" s="210" t="s">
        <v>202</v>
      </c>
      <c r="AU1294" s="210" t="s">
        <v>88</v>
      </c>
      <c r="AV1294" s="14" t="s">
        <v>88</v>
      </c>
      <c r="AW1294" s="14" t="s">
        <v>37</v>
      </c>
      <c r="AX1294" s="14" t="s">
        <v>78</v>
      </c>
      <c r="AY1294" s="210" t="s">
        <v>193</v>
      </c>
    </row>
    <row r="1295" spans="1:65" s="15" customFormat="1" ht="11.25">
      <c r="B1295" s="211"/>
      <c r="C1295" s="212"/>
      <c r="D1295" s="191" t="s">
        <v>202</v>
      </c>
      <c r="E1295" s="213" t="s">
        <v>19</v>
      </c>
      <c r="F1295" s="214" t="s">
        <v>207</v>
      </c>
      <c r="G1295" s="212"/>
      <c r="H1295" s="215">
        <v>34</v>
      </c>
      <c r="I1295" s="216"/>
      <c r="J1295" s="212"/>
      <c r="K1295" s="212"/>
      <c r="L1295" s="217"/>
      <c r="M1295" s="218"/>
      <c r="N1295" s="219"/>
      <c r="O1295" s="219"/>
      <c r="P1295" s="219"/>
      <c r="Q1295" s="219"/>
      <c r="R1295" s="219"/>
      <c r="S1295" s="219"/>
      <c r="T1295" s="220"/>
      <c r="AT1295" s="221" t="s">
        <v>202</v>
      </c>
      <c r="AU1295" s="221" t="s">
        <v>88</v>
      </c>
      <c r="AV1295" s="15" t="s">
        <v>200</v>
      </c>
      <c r="AW1295" s="15" t="s">
        <v>37</v>
      </c>
      <c r="AX1295" s="15" t="s">
        <v>86</v>
      </c>
      <c r="AY1295" s="221" t="s">
        <v>193</v>
      </c>
    </row>
    <row r="1296" spans="1:65" s="2" customFormat="1" ht="24.2" customHeight="1">
      <c r="A1296" s="36"/>
      <c r="B1296" s="37"/>
      <c r="C1296" s="176" t="s">
        <v>1240</v>
      </c>
      <c r="D1296" s="176" t="s">
        <v>196</v>
      </c>
      <c r="E1296" s="177" t="s">
        <v>1241</v>
      </c>
      <c r="F1296" s="178" t="s">
        <v>1242</v>
      </c>
      <c r="G1296" s="179" t="s">
        <v>425</v>
      </c>
      <c r="H1296" s="180">
        <v>34</v>
      </c>
      <c r="I1296" s="181"/>
      <c r="J1296" s="182">
        <f>ROUND(I1296*H1296,2)</f>
        <v>0</v>
      </c>
      <c r="K1296" s="178" t="s">
        <v>19</v>
      </c>
      <c r="L1296" s="41"/>
      <c r="M1296" s="183" t="s">
        <v>19</v>
      </c>
      <c r="N1296" s="184" t="s">
        <v>49</v>
      </c>
      <c r="O1296" s="66"/>
      <c r="P1296" s="185">
        <f>O1296*H1296</f>
        <v>0</v>
      </c>
      <c r="Q1296" s="185">
        <v>0</v>
      </c>
      <c r="R1296" s="185">
        <f>Q1296*H1296</f>
        <v>0</v>
      </c>
      <c r="S1296" s="185">
        <v>3.9399999999999999E-3</v>
      </c>
      <c r="T1296" s="186">
        <f>S1296*H1296</f>
        <v>0.13396</v>
      </c>
      <c r="U1296" s="36"/>
      <c r="V1296" s="36"/>
      <c r="W1296" s="36"/>
      <c r="X1296" s="36"/>
      <c r="Y1296" s="36"/>
      <c r="Z1296" s="36"/>
      <c r="AA1296" s="36"/>
      <c r="AB1296" s="36"/>
      <c r="AC1296" s="36"/>
      <c r="AD1296" s="36"/>
      <c r="AE1296" s="36"/>
      <c r="AR1296" s="187" t="s">
        <v>295</v>
      </c>
      <c r="AT1296" s="187" t="s">
        <v>196</v>
      </c>
      <c r="AU1296" s="187" t="s">
        <v>88</v>
      </c>
      <c r="AY1296" s="19" t="s">
        <v>193</v>
      </c>
      <c r="BE1296" s="188">
        <f>IF(N1296="základní",J1296,0)</f>
        <v>0</v>
      </c>
      <c r="BF1296" s="188">
        <f>IF(N1296="snížená",J1296,0)</f>
        <v>0</v>
      </c>
      <c r="BG1296" s="188">
        <f>IF(N1296="zákl. přenesená",J1296,0)</f>
        <v>0</v>
      </c>
      <c r="BH1296" s="188">
        <f>IF(N1296="sníž. přenesená",J1296,0)</f>
        <v>0</v>
      </c>
      <c r="BI1296" s="188">
        <f>IF(N1296="nulová",J1296,0)</f>
        <v>0</v>
      </c>
      <c r="BJ1296" s="19" t="s">
        <v>86</v>
      </c>
      <c r="BK1296" s="188">
        <f>ROUND(I1296*H1296,2)</f>
        <v>0</v>
      </c>
      <c r="BL1296" s="19" t="s">
        <v>295</v>
      </c>
      <c r="BM1296" s="187" t="s">
        <v>1243</v>
      </c>
    </row>
    <row r="1297" spans="1:65" s="13" customFormat="1" ht="11.25">
      <c r="B1297" s="189"/>
      <c r="C1297" s="190"/>
      <c r="D1297" s="191" t="s">
        <v>202</v>
      </c>
      <c r="E1297" s="192" t="s">
        <v>19</v>
      </c>
      <c r="F1297" s="193" t="s">
        <v>203</v>
      </c>
      <c r="G1297" s="190"/>
      <c r="H1297" s="192" t="s">
        <v>19</v>
      </c>
      <c r="I1297" s="194"/>
      <c r="J1297" s="190"/>
      <c r="K1297" s="190"/>
      <c r="L1297" s="195"/>
      <c r="M1297" s="196"/>
      <c r="N1297" s="197"/>
      <c r="O1297" s="197"/>
      <c r="P1297" s="197"/>
      <c r="Q1297" s="197"/>
      <c r="R1297" s="197"/>
      <c r="S1297" s="197"/>
      <c r="T1297" s="198"/>
      <c r="AT1297" s="199" t="s">
        <v>202</v>
      </c>
      <c r="AU1297" s="199" t="s">
        <v>88</v>
      </c>
      <c r="AV1297" s="13" t="s">
        <v>86</v>
      </c>
      <c r="AW1297" s="13" t="s">
        <v>37</v>
      </c>
      <c r="AX1297" s="13" t="s">
        <v>78</v>
      </c>
      <c r="AY1297" s="199" t="s">
        <v>193</v>
      </c>
    </row>
    <row r="1298" spans="1:65" s="13" customFormat="1" ht="11.25">
      <c r="B1298" s="189"/>
      <c r="C1298" s="190"/>
      <c r="D1298" s="191" t="s">
        <v>202</v>
      </c>
      <c r="E1298" s="192" t="s">
        <v>19</v>
      </c>
      <c r="F1298" s="193" t="s">
        <v>1203</v>
      </c>
      <c r="G1298" s="190"/>
      <c r="H1298" s="192" t="s">
        <v>19</v>
      </c>
      <c r="I1298" s="194"/>
      <c r="J1298" s="190"/>
      <c r="K1298" s="190"/>
      <c r="L1298" s="195"/>
      <c r="M1298" s="196"/>
      <c r="N1298" s="197"/>
      <c r="O1298" s="197"/>
      <c r="P1298" s="197"/>
      <c r="Q1298" s="197"/>
      <c r="R1298" s="197"/>
      <c r="S1298" s="197"/>
      <c r="T1298" s="198"/>
      <c r="AT1298" s="199" t="s">
        <v>202</v>
      </c>
      <c r="AU1298" s="199" t="s">
        <v>88</v>
      </c>
      <c r="AV1298" s="13" t="s">
        <v>86</v>
      </c>
      <c r="AW1298" s="13" t="s">
        <v>37</v>
      </c>
      <c r="AX1298" s="13" t="s">
        <v>78</v>
      </c>
      <c r="AY1298" s="199" t="s">
        <v>193</v>
      </c>
    </row>
    <row r="1299" spans="1:65" s="13" customFormat="1" ht="11.25">
      <c r="B1299" s="189"/>
      <c r="C1299" s="190"/>
      <c r="D1299" s="191" t="s">
        <v>202</v>
      </c>
      <c r="E1299" s="192" t="s">
        <v>19</v>
      </c>
      <c r="F1299" s="193" t="s">
        <v>240</v>
      </c>
      <c r="G1299" s="190"/>
      <c r="H1299" s="192" t="s">
        <v>19</v>
      </c>
      <c r="I1299" s="194"/>
      <c r="J1299" s="190"/>
      <c r="K1299" s="190"/>
      <c r="L1299" s="195"/>
      <c r="M1299" s="196"/>
      <c r="N1299" s="197"/>
      <c r="O1299" s="197"/>
      <c r="P1299" s="197"/>
      <c r="Q1299" s="197"/>
      <c r="R1299" s="197"/>
      <c r="S1299" s="197"/>
      <c r="T1299" s="198"/>
      <c r="AT1299" s="199" t="s">
        <v>202</v>
      </c>
      <c r="AU1299" s="199" t="s">
        <v>88</v>
      </c>
      <c r="AV1299" s="13" t="s">
        <v>86</v>
      </c>
      <c r="AW1299" s="13" t="s">
        <v>37</v>
      </c>
      <c r="AX1299" s="13" t="s">
        <v>78</v>
      </c>
      <c r="AY1299" s="199" t="s">
        <v>193</v>
      </c>
    </row>
    <row r="1300" spans="1:65" s="14" customFormat="1" ht="11.25">
      <c r="B1300" s="200"/>
      <c r="C1300" s="201"/>
      <c r="D1300" s="191" t="s">
        <v>202</v>
      </c>
      <c r="E1300" s="202" t="s">
        <v>19</v>
      </c>
      <c r="F1300" s="203" t="s">
        <v>1239</v>
      </c>
      <c r="G1300" s="201"/>
      <c r="H1300" s="204">
        <v>34</v>
      </c>
      <c r="I1300" s="205"/>
      <c r="J1300" s="201"/>
      <c r="K1300" s="201"/>
      <c r="L1300" s="206"/>
      <c r="M1300" s="207"/>
      <c r="N1300" s="208"/>
      <c r="O1300" s="208"/>
      <c r="P1300" s="208"/>
      <c r="Q1300" s="208"/>
      <c r="R1300" s="208"/>
      <c r="S1300" s="208"/>
      <c r="T1300" s="209"/>
      <c r="AT1300" s="210" t="s">
        <v>202</v>
      </c>
      <c r="AU1300" s="210" t="s">
        <v>88</v>
      </c>
      <c r="AV1300" s="14" t="s">
        <v>88</v>
      </c>
      <c r="AW1300" s="14" t="s">
        <v>37</v>
      </c>
      <c r="AX1300" s="14" t="s">
        <v>78</v>
      </c>
      <c r="AY1300" s="210" t="s">
        <v>193</v>
      </c>
    </row>
    <row r="1301" spans="1:65" s="15" customFormat="1" ht="11.25">
      <c r="B1301" s="211"/>
      <c r="C1301" s="212"/>
      <c r="D1301" s="191" t="s">
        <v>202</v>
      </c>
      <c r="E1301" s="213" t="s">
        <v>19</v>
      </c>
      <c r="F1301" s="214" t="s">
        <v>207</v>
      </c>
      <c r="G1301" s="212"/>
      <c r="H1301" s="215">
        <v>34</v>
      </c>
      <c r="I1301" s="216"/>
      <c r="J1301" s="212"/>
      <c r="K1301" s="212"/>
      <c r="L1301" s="217"/>
      <c r="M1301" s="218"/>
      <c r="N1301" s="219"/>
      <c r="O1301" s="219"/>
      <c r="P1301" s="219"/>
      <c r="Q1301" s="219"/>
      <c r="R1301" s="219"/>
      <c r="S1301" s="219"/>
      <c r="T1301" s="220"/>
      <c r="AT1301" s="221" t="s">
        <v>202</v>
      </c>
      <c r="AU1301" s="221" t="s">
        <v>88</v>
      </c>
      <c r="AV1301" s="15" t="s">
        <v>200</v>
      </c>
      <c r="AW1301" s="15" t="s">
        <v>37</v>
      </c>
      <c r="AX1301" s="15" t="s">
        <v>86</v>
      </c>
      <c r="AY1301" s="221" t="s">
        <v>193</v>
      </c>
    </row>
    <row r="1302" spans="1:65" s="2" customFormat="1" ht="21.75" customHeight="1">
      <c r="A1302" s="36"/>
      <c r="B1302" s="37"/>
      <c r="C1302" s="176" t="s">
        <v>1244</v>
      </c>
      <c r="D1302" s="176" t="s">
        <v>196</v>
      </c>
      <c r="E1302" s="177" t="s">
        <v>1245</v>
      </c>
      <c r="F1302" s="178" t="s">
        <v>1246</v>
      </c>
      <c r="G1302" s="179" t="s">
        <v>425</v>
      </c>
      <c r="H1302" s="180">
        <v>4.8</v>
      </c>
      <c r="I1302" s="181"/>
      <c r="J1302" s="182">
        <f>ROUND(I1302*H1302,2)</f>
        <v>0</v>
      </c>
      <c r="K1302" s="178" t="s">
        <v>212</v>
      </c>
      <c r="L1302" s="41"/>
      <c r="M1302" s="183" t="s">
        <v>19</v>
      </c>
      <c r="N1302" s="184" t="s">
        <v>49</v>
      </c>
      <c r="O1302" s="66"/>
      <c r="P1302" s="185">
        <f>O1302*H1302</f>
        <v>0</v>
      </c>
      <c r="Q1302" s="185">
        <v>1.92E-3</v>
      </c>
      <c r="R1302" s="185">
        <f>Q1302*H1302</f>
        <v>9.2160000000000002E-3</v>
      </c>
      <c r="S1302" s="185">
        <v>0</v>
      </c>
      <c r="T1302" s="186">
        <f>S1302*H1302</f>
        <v>0</v>
      </c>
      <c r="U1302" s="36"/>
      <c r="V1302" s="36"/>
      <c r="W1302" s="36"/>
      <c r="X1302" s="36"/>
      <c r="Y1302" s="36"/>
      <c r="Z1302" s="36"/>
      <c r="AA1302" s="36"/>
      <c r="AB1302" s="36"/>
      <c r="AC1302" s="36"/>
      <c r="AD1302" s="36"/>
      <c r="AE1302" s="36"/>
      <c r="AR1302" s="187" t="s">
        <v>295</v>
      </c>
      <c r="AT1302" s="187" t="s">
        <v>196</v>
      </c>
      <c r="AU1302" s="187" t="s">
        <v>88</v>
      </c>
      <c r="AY1302" s="19" t="s">
        <v>193</v>
      </c>
      <c r="BE1302" s="188">
        <f>IF(N1302="základní",J1302,0)</f>
        <v>0</v>
      </c>
      <c r="BF1302" s="188">
        <f>IF(N1302="snížená",J1302,0)</f>
        <v>0</v>
      </c>
      <c r="BG1302" s="188">
        <f>IF(N1302="zákl. přenesená",J1302,0)</f>
        <v>0</v>
      </c>
      <c r="BH1302" s="188">
        <f>IF(N1302="sníž. přenesená",J1302,0)</f>
        <v>0</v>
      </c>
      <c r="BI1302" s="188">
        <f>IF(N1302="nulová",J1302,0)</f>
        <v>0</v>
      </c>
      <c r="BJ1302" s="19" t="s">
        <v>86</v>
      </c>
      <c r="BK1302" s="188">
        <f>ROUND(I1302*H1302,2)</f>
        <v>0</v>
      </c>
      <c r="BL1302" s="19" t="s">
        <v>295</v>
      </c>
      <c r="BM1302" s="187" t="s">
        <v>1247</v>
      </c>
    </row>
    <row r="1303" spans="1:65" s="2" customFormat="1" ht="11.25">
      <c r="A1303" s="36"/>
      <c r="B1303" s="37"/>
      <c r="C1303" s="38"/>
      <c r="D1303" s="222" t="s">
        <v>214</v>
      </c>
      <c r="E1303" s="38"/>
      <c r="F1303" s="223" t="s">
        <v>1248</v>
      </c>
      <c r="G1303" s="38"/>
      <c r="H1303" s="38"/>
      <c r="I1303" s="224"/>
      <c r="J1303" s="38"/>
      <c r="K1303" s="38"/>
      <c r="L1303" s="41"/>
      <c r="M1303" s="225"/>
      <c r="N1303" s="226"/>
      <c r="O1303" s="66"/>
      <c r="P1303" s="66"/>
      <c r="Q1303" s="66"/>
      <c r="R1303" s="66"/>
      <c r="S1303" s="66"/>
      <c r="T1303" s="67"/>
      <c r="U1303" s="36"/>
      <c r="V1303" s="36"/>
      <c r="W1303" s="36"/>
      <c r="X1303" s="36"/>
      <c r="Y1303" s="36"/>
      <c r="Z1303" s="36"/>
      <c r="AA1303" s="36"/>
      <c r="AB1303" s="36"/>
      <c r="AC1303" s="36"/>
      <c r="AD1303" s="36"/>
      <c r="AE1303" s="36"/>
      <c r="AT1303" s="19" t="s">
        <v>214</v>
      </c>
      <c r="AU1303" s="19" t="s">
        <v>88</v>
      </c>
    </row>
    <row r="1304" spans="1:65" s="13" customFormat="1" ht="11.25">
      <c r="B1304" s="189"/>
      <c r="C1304" s="190"/>
      <c r="D1304" s="191" t="s">
        <v>202</v>
      </c>
      <c r="E1304" s="192" t="s">
        <v>19</v>
      </c>
      <c r="F1304" s="193" t="s">
        <v>203</v>
      </c>
      <c r="G1304" s="190"/>
      <c r="H1304" s="192" t="s">
        <v>19</v>
      </c>
      <c r="I1304" s="194"/>
      <c r="J1304" s="190"/>
      <c r="K1304" s="190"/>
      <c r="L1304" s="195"/>
      <c r="M1304" s="196"/>
      <c r="N1304" s="197"/>
      <c r="O1304" s="197"/>
      <c r="P1304" s="197"/>
      <c r="Q1304" s="197"/>
      <c r="R1304" s="197"/>
      <c r="S1304" s="197"/>
      <c r="T1304" s="198"/>
      <c r="AT1304" s="199" t="s">
        <v>202</v>
      </c>
      <c r="AU1304" s="199" t="s">
        <v>88</v>
      </c>
      <c r="AV1304" s="13" t="s">
        <v>86</v>
      </c>
      <c r="AW1304" s="13" t="s">
        <v>37</v>
      </c>
      <c r="AX1304" s="13" t="s">
        <v>78</v>
      </c>
      <c r="AY1304" s="199" t="s">
        <v>193</v>
      </c>
    </row>
    <row r="1305" spans="1:65" s="13" customFormat="1" ht="11.25">
      <c r="B1305" s="189"/>
      <c r="C1305" s="190"/>
      <c r="D1305" s="191" t="s">
        <v>202</v>
      </c>
      <c r="E1305" s="192" t="s">
        <v>19</v>
      </c>
      <c r="F1305" s="193" t="s">
        <v>1249</v>
      </c>
      <c r="G1305" s="190"/>
      <c r="H1305" s="192" t="s">
        <v>19</v>
      </c>
      <c r="I1305" s="194"/>
      <c r="J1305" s="190"/>
      <c r="K1305" s="190"/>
      <c r="L1305" s="195"/>
      <c r="M1305" s="196"/>
      <c r="N1305" s="197"/>
      <c r="O1305" s="197"/>
      <c r="P1305" s="197"/>
      <c r="Q1305" s="197"/>
      <c r="R1305" s="197"/>
      <c r="S1305" s="197"/>
      <c r="T1305" s="198"/>
      <c r="AT1305" s="199" t="s">
        <v>202</v>
      </c>
      <c r="AU1305" s="199" t="s">
        <v>88</v>
      </c>
      <c r="AV1305" s="13" t="s">
        <v>86</v>
      </c>
      <c r="AW1305" s="13" t="s">
        <v>37</v>
      </c>
      <c r="AX1305" s="13" t="s">
        <v>78</v>
      </c>
      <c r="AY1305" s="199" t="s">
        <v>193</v>
      </c>
    </row>
    <row r="1306" spans="1:65" s="13" customFormat="1" ht="11.25">
      <c r="B1306" s="189"/>
      <c r="C1306" s="190"/>
      <c r="D1306" s="191" t="s">
        <v>202</v>
      </c>
      <c r="E1306" s="192" t="s">
        <v>19</v>
      </c>
      <c r="F1306" s="193" t="s">
        <v>205</v>
      </c>
      <c r="G1306" s="190"/>
      <c r="H1306" s="192" t="s">
        <v>19</v>
      </c>
      <c r="I1306" s="194"/>
      <c r="J1306" s="190"/>
      <c r="K1306" s="190"/>
      <c r="L1306" s="195"/>
      <c r="M1306" s="196"/>
      <c r="N1306" s="197"/>
      <c r="O1306" s="197"/>
      <c r="P1306" s="197"/>
      <c r="Q1306" s="197"/>
      <c r="R1306" s="197"/>
      <c r="S1306" s="197"/>
      <c r="T1306" s="198"/>
      <c r="AT1306" s="199" t="s">
        <v>202</v>
      </c>
      <c r="AU1306" s="199" t="s">
        <v>88</v>
      </c>
      <c r="AV1306" s="13" t="s">
        <v>86</v>
      </c>
      <c r="AW1306" s="13" t="s">
        <v>37</v>
      </c>
      <c r="AX1306" s="13" t="s">
        <v>78</v>
      </c>
      <c r="AY1306" s="199" t="s">
        <v>193</v>
      </c>
    </row>
    <row r="1307" spans="1:65" s="13" customFormat="1" ht="11.25">
      <c r="B1307" s="189"/>
      <c r="C1307" s="190"/>
      <c r="D1307" s="191" t="s">
        <v>202</v>
      </c>
      <c r="E1307" s="192" t="s">
        <v>19</v>
      </c>
      <c r="F1307" s="193" t="s">
        <v>1250</v>
      </c>
      <c r="G1307" s="190"/>
      <c r="H1307" s="192" t="s">
        <v>19</v>
      </c>
      <c r="I1307" s="194"/>
      <c r="J1307" s="190"/>
      <c r="K1307" s="190"/>
      <c r="L1307" s="195"/>
      <c r="M1307" s="196"/>
      <c r="N1307" s="197"/>
      <c r="O1307" s="197"/>
      <c r="P1307" s="197"/>
      <c r="Q1307" s="197"/>
      <c r="R1307" s="197"/>
      <c r="S1307" s="197"/>
      <c r="T1307" s="198"/>
      <c r="AT1307" s="199" t="s">
        <v>202</v>
      </c>
      <c r="AU1307" s="199" t="s">
        <v>88</v>
      </c>
      <c r="AV1307" s="13" t="s">
        <v>86</v>
      </c>
      <c r="AW1307" s="13" t="s">
        <v>37</v>
      </c>
      <c r="AX1307" s="13" t="s">
        <v>78</v>
      </c>
      <c r="AY1307" s="199" t="s">
        <v>193</v>
      </c>
    </row>
    <row r="1308" spans="1:65" s="14" customFormat="1" ht="11.25">
      <c r="B1308" s="200"/>
      <c r="C1308" s="201"/>
      <c r="D1308" s="191" t="s">
        <v>202</v>
      </c>
      <c r="E1308" s="202" t="s">
        <v>19</v>
      </c>
      <c r="F1308" s="203" t="s">
        <v>1251</v>
      </c>
      <c r="G1308" s="201"/>
      <c r="H1308" s="204">
        <v>4.8</v>
      </c>
      <c r="I1308" s="205"/>
      <c r="J1308" s="201"/>
      <c r="K1308" s="201"/>
      <c r="L1308" s="206"/>
      <c r="M1308" s="207"/>
      <c r="N1308" s="208"/>
      <c r="O1308" s="208"/>
      <c r="P1308" s="208"/>
      <c r="Q1308" s="208"/>
      <c r="R1308" s="208"/>
      <c r="S1308" s="208"/>
      <c r="T1308" s="209"/>
      <c r="AT1308" s="210" t="s">
        <v>202</v>
      </c>
      <c r="AU1308" s="210" t="s">
        <v>88</v>
      </c>
      <c r="AV1308" s="14" t="s">
        <v>88</v>
      </c>
      <c r="AW1308" s="14" t="s">
        <v>37</v>
      </c>
      <c r="AX1308" s="14" t="s">
        <v>78</v>
      </c>
      <c r="AY1308" s="210" t="s">
        <v>193</v>
      </c>
    </row>
    <row r="1309" spans="1:65" s="15" customFormat="1" ht="11.25">
      <c r="B1309" s="211"/>
      <c r="C1309" s="212"/>
      <c r="D1309" s="191" t="s">
        <v>202</v>
      </c>
      <c r="E1309" s="213" t="s">
        <v>19</v>
      </c>
      <c r="F1309" s="214" t="s">
        <v>207</v>
      </c>
      <c r="G1309" s="212"/>
      <c r="H1309" s="215">
        <v>4.8</v>
      </c>
      <c r="I1309" s="216"/>
      <c r="J1309" s="212"/>
      <c r="K1309" s="212"/>
      <c r="L1309" s="217"/>
      <c r="M1309" s="218"/>
      <c r="N1309" s="219"/>
      <c r="O1309" s="219"/>
      <c r="P1309" s="219"/>
      <c r="Q1309" s="219"/>
      <c r="R1309" s="219"/>
      <c r="S1309" s="219"/>
      <c r="T1309" s="220"/>
      <c r="AT1309" s="221" t="s">
        <v>202</v>
      </c>
      <c r="AU1309" s="221" t="s">
        <v>88</v>
      </c>
      <c r="AV1309" s="15" t="s">
        <v>200</v>
      </c>
      <c r="AW1309" s="15" t="s">
        <v>37</v>
      </c>
      <c r="AX1309" s="15" t="s">
        <v>86</v>
      </c>
      <c r="AY1309" s="221" t="s">
        <v>193</v>
      </c>
    </row>
    <row r="1310" spans="1:65" s="2" customFormat="1" ht="21.75" customHeight="1">
      <c r="A1310" s="36"/>
      <c r="B1310" s="37"/>
      <c r="C1310" s="176" t="s">
        <v>1252</v>
      </c>
      <c r="D1310" s="176" t="s">
        <v>196</v>
      </c>
      <c r="E1310" s="177" t="s">
        <v>1253</v>
      </c>
      <c r="F1310" s="178" t="s">
        <v>1254</v>
      </c>
      <c r="G1310" s="179" t="s">
        <v>425</v>
      </c>
      <c r="H1310" s="180">
        <v>1</v>
      </c>
      <c r="I1310" s="181"/>
      <c r="J1310" s="182">
        <f>ROUND(I1310*H1310,2)</f>
        <v>0</v>
      </c>
      <c r="K1310" s="178" t="s">
        <v>212</v>
      </c>
      <c r="L1310" s="41"/>
      <c r="M1310" s="183" t="s">
        <v>19</v>
      </c>
      <c r="N1310" s="184" t="s">
        <v>49</v>
      </c>
      <c r="O1310" s="66"/>
      <c r="P1310" s="185">
        <f>O1310*H1310</f>
        <v>0</v>
      </c>
      <c r="Q1310" s="185">
        <v>2.8900000000000002E-3</v>
      </c>
      <c r="R1310" s="185">
        <f>Q1310*H1310</f>
        <v>2.8900000000000002E-3</v>
      </c>
      <c r="S1310" s="185">
        <v>0</v>
      </c>
      <c r="T1310" s="186">
        <f>S1310*H1310</f>
        <v>0</v>
      </c>
      <c r="U1310" s="36"/>
      <c r="V1310" s="36"/>
      <c r="W1310" s="36"/>
      <c r="X1310" s="36"/>
      <c r="Y1310" s="36"/>
      <c r="Z1310" s="36"/>
      <c r="AA1310" s="36"/>
      <c r="AB1310" s="36"/>
      <c r="AC1310" s="36"/>
      <c r="AD1310" s="36"/>
      <c r="AE1310" s="36"/>
      <c r="AR1310" s="187" t="s">
        <v>295</v>
      </c>
      <c r="AT1310" s="187" t="s">
        <v>196</v>
      </c>
      <c r="AU1310" s="187" t="s">
        <v>88</v>
      </c>
      <c r="AY1310" s="19" t="s">
        <v>193</v>
      </c>
      <c r="BE1310" s="188">
        <f>IF(N1310="základní",J1310,0)</f>
        <v>0</v>
      </c>
      <c r="BF1310" s="188">
        <f>IF(N1310="snížená",J1310,0)</f>
        <v>0</v>
      </c>
      <c r="BG1310" s="188">
        <f>IF(N1310="zákl. přenesená",J1310,0)</f>
        <v>0</v>
      </c>
      <c r="BH1310" s="188">
        <f>IF(N1310="sníž. přenesená",J1310,0)</f>
        <v>0</v>
      </c>
      <c r="BI1310" s="188">
        <f>IF(N1310="nulová",J1310,0)</f>
        <v>0</v>
      </c>
      <c r="BJ1310" s="19" t="s">
        <v>86</v>
      </c>
      <c r="BK1310" s="188">
        <f>ROUND(I1310*H1310,2)</f>
        <v>0</v>
      </c>
      <c r="BL1310" s="19" t="s">
        <v>295</v>
      </c>
      <c r="BM1310" s="187" t="s">
        <v>1255</v>
      </c>
    </row>
    <row r="1311" spans="1:65" s="2" customFormat="1" ht="11.25">
      <c r="A1311" s="36"/>
      <c r="B1311" s="37"/>
      <c r="C1311" s="38"/>
      <c r="D1311" s="222" t="s">
        <v>214</v>
      </c>
      <c r="E1311" s="38"/>
      <c r="F1311" s="223" t="s">
        <v>1256</v>
      </c>
      <c r="G1311" s="38"/>
      <c r="H1311" s="38"/>
      <c r="I1311" s="224"/>
      <c r="J1311" s="38"/>
      <c r="K1311" s="38"/>
      <c r="L1311" s="41"/>
      <c r="M1311" s="225"/>
      <c r="N1311" s="226"/>
      <c r="O1311" s="66"/>
      <c r="P1311" s="66"/>
      <c r="Q1311" s="66"/>
      <c r="R1311" s="66"/>
      <c r="S1311" s="66"/>
      <c r="T1311" s="67"/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T1311" s="19" t="s">
        <v>214</v>
      </c>
      <c r="AU1311" s="19" t="s">
        <v>88</v>
      </c>
    </row>
    <row r="1312" spans="1:65" s="13" customFormat="1" ht="11.25">
      <c r="B1312" s="189"/>
      <c r="C1312" s="190"/>
      <c r="D1312" s="191" t="s">
        <v>202</v>
      </c>
      <c r="E1312" s="192" t="s">
        <v>19</v>
      </c>
      <c r="F1312" s="193" t="s">
        <v>203</v>
      </c>
      <c r="G1312" s="190"/>
      <c r="H1312" s="192" t="s">
        <v>19</v>
      </c>
      <c r="I1312" s="194"/>
      <c r="J1312" s="190"/>
      <c r="K1312" s="190"/>
      <c r="L1312" s="195"/>
      <c r="M1312" s="196"/>
      <c r="N1312" s="197"/>
      <c r="O1312" s="197"/>
      <c r="P1312" s="197"/>
      <c r="Q1312" s="197"/>
      <c r="R1312" s="197"/>
      <c r="S1312" s="197"/>
      <c r="T1312" s="198"/>
      <c r="AT1312" s="199" t="s">
        <v>202</v>
      </c>
      <c r="AU1312" s="199" t="s">
        <v>88</v>
      </c>
      <c r="AV1312" s="13" t="s">
        <v>86</v>
      </c>
      <c r="AW1312" s="13" t="s">
        <v>37</v>
      </c>
      <c r="AX1312" s="13" t="s">
        <v>78</v>
      </c>
      <c r="AY1312" s="199" t="s">
        <v>193</v>
      </c>
    </row>
    <row r="1313" spans="1:65" s="13" customFormat="1" ht="11.25">
      <c r="B1313" s="189"/>
      <c r="C1313" s="190"/>
      <c r="D1313" s="191" t="s">
        <v>202</v>
      </c>
      <c r="E1313" s="192" t="s">
        <v>19</v>
      </c>
      <c r="F1313" s="193" t="s">
        <v>1249</v>
      </c>
      <c r="G1313" s="190"/>
      <c r="H1313" s="192" t="s">
        <v>19</v>
      </c>
      <c r="I1313" s="194"/>
      <c r="J1313" s="190"/>
      <c r="K1313" s="190"/>
      <c r="L1313" s="195"/>
      <c r="M1313" s="196"/>
      <c r="N1313" s="197"/>
      <c r="O1313" s="197"/>
      <c r="P1313" s="197"/>
      <c r="Q1313" s="197"/>
      <c r="R1313" s="197"/>
      <c r="S1313" s="197"/>
      <c r="T1313" s="198"/>
      <c r="AT1313" s="199" t="s">
        <v>202</v>
      </c>
      <c r="AU1313" s="199" t="s">
        <v>88</v>
      </c>
      <c r="AV1313" s="13" t="s">
        <v>86</v>
      </c>
      <c r="AW1313" s="13" t="s">
        <v>37</v>
      </c>
      <c r="AX1313" s="13" t="s">
        <v>78</v>
      </c>
      <c r="AY1313" s="199" t="s">
        <v>193</v>
      </c>
    </row>
    <row r="1314" spans="1:65" s="13" customFormat="1" ht="11.25">
      <c r="B1314" s="189"/>
      <c r="C1314" s="190"/>
      <c r="D1314" s="191" t="s">
        <v>202</v>
      </c>
      <c r="E1314" s="192" t="s">
        <v>19</v>
      </c>
      <c r="F1314" s="193" t="s">
        <v>205</v>
      </c>
      <c r="G1314" s="190"/>
      <c r="H1314" s="192" t="s">
        <v>19</v>
      </c>
      <c r="I1314" s="194"/>
      <c r="J1314" s="190"/>
      <c r="K1314" s="190"/>
      <c r="L1314" s="195"/>
      <c r="M1314" s="196"/>
      <c r="N1314" s="197"/>
      <c r="O1314" s="197"/>
      <c r="P1314" s="197"/>
      <c r="Q1314" s="197"/>
      <c r="R1314" s="197"/>
      <c r="S1314" s="197"/>
      <c r="T1314" s="198"/>
      <c r="AT1314" s="199" t="s">
        <v>202</v>
      </c>
      <c r="AU1314" s="199" t="s">
        <v>88</v>
      </c>
      <c r="AV1314" s="13" t="s">
        <v>86</v>
      </c>
      <c r="AW1314" s="13" t="s">
        <v>37</v>
      </c>
      <c r="AX1314" s="13" t="s">
        <v>78</v>
      </c>
      <c r="AY1314" s="199" t="s">
        <v>193</v>
      </c>
    </row>
    <row r="1315" spans="1:65" s="13" customFormat="1" ht="11.25">
      <c r="B1315" s="189"/>
      <c r="C1315" s="190"/>
      <c r="D1315" s="191" t="s">
        <v>202</v>
      </c>
      <c r="E1315" s="192" t="s">
        <v>19</v>
      </c>
      <c r="F1315" s="193" t="s">
        <v>1250</v>
      </c>
      <c r="G1315" s="190"/>
      <c r="H1315" s="192" t="s">
        <v>19</v>
      </c>
      <c r="I1315" s="194"/>
      <c r="J1315" s="190"/>
      <c r="K1315" s="190"/>
      <c r="L1315" s="195"/>
      <c r="M1315" s="196"/>
      <c r="N1315" s="197"/>
      <c r="O1315" s="197"/>
      <c r="P1315" s="197"/>
      <c r="Q1315" s="197"/>
      <c r="R1315" s="197"/>
      <c r="S1315" s="197"/>
      <c r="T1315" s="198"/>
      <c r="AT1315" s="199" t="s">
        <v>202</v>
      </c>
      <c r="AU1315" s="199" t="s">
        <v>88</v>
      </c>
      <c r="AV1315" s="13" t="s">
        <v>86</v>
      </c>
      <c r="AW1315" s="13" t="s">
        <v>37</v>
      </c>
      <c r="AX1315" s="13" t="s">
        <v>78</v>
      </c>
      <c r="AY1315" s="199" t="s">
        <v>193</v>
      </c>
    </row>
    <row r="1316" spans="1:65" s="14" customFormat="1" ht="11.25">
      <c r="B1316" s="200"/>
      <c r="C1316" s="201"/>
      <c r="D1316" s="191" t="s">
        <v>202</v>
      </c>
      <c r="E1316" s="202" t="s">
        <v>19</v>
      </c>
      <c r="F1316" s="203" t="s">
        <v>1257</v>
      </c>
      <c r="G1316" s="201"/>
      <c r="H1316" s="204">
        <v>1</v>
      </c>
      <c r="I1316" s="205"/>
      <c r="J1316" s="201"/>
      <c r="K1316" s="201"/>
      <c r="L1316" s="206"/>
      <c r="M1316" s="207"/>
      <c r="N1316" s="208"/>
      <c r="O1316" s="208"/>
      <c r="P1316" s="208"/>
      <c r="Q1316" s="208"/>
      <c r="R1316" s="208"/>
      <c r="S1316" s="208"/>
      <c r="T1316" s="209"/>
      <c r="AT1316" s="210" t="s">
        <v>202</v>
      </c>
      <c r="AU1316" s="210" t="s">
        <v>88</v>
      </c>
      <c r="AV1316" s="14" t="s">
        <v>88</v>
      </c>
      <c r="AW1316" s="14" t="s">
        <v>37</v>
      </c>
      <c r="AX1316" s="14" t="s">
        <v>78</v>
      </c>
      <c r="AY1316" s="210" t="s">
        <v>193</v>
      </c>
    </row>
    <row r="1317" spans="1:65" s="15" customFormat="1" ht="11.25">
      <c r="B1317" s="211"/>
      <c r="C1317" s="212"/>
      <c r="D1317" s="191" t="s">
        <v>202</v>
      </c>
      <c r="E1317" s="213" t="s">
        <v>19</v>
      </c>
      <c r="F1317" s="214" t="s">
        <v>207</v>
      </c>
      <c r="G1317" s="212"/>
      <c r="H1317" s="215">
        <v>1</v>
      </c>
      <c r="I1317" s="216"/>
      <c r="J1317" s="212"/>
      <c r="K1317" s="212"/>
      <c r="L1317" s="217"/>
      <c r="M1317" s="218"/>
      <c r="N1317" s="219"/>
      <c r="O1317" s="219"/>
      <c r="P1317" s="219"/>
      <c r="Q1317" s="219"/>
      <c r="R1317" s="219"/>
      <c r="S1317" s="219"/>
      <c r="T1317" s="220"/>
      <c r="AT1317" s="221" t="s">
        <v>202</v>
      </c>
      <c r="AU1317" s="221" t="s">
        <v>88</v>
      </c>
      <c r="AV1317" s="15" t="s">
        <v>200</v>
      </c>
      <c r="AW1317" s="15" t="s">
        <v>37</v>
      </c>
      <c r="AX1317" s="15" t="s">
        <v>86</v>
      </c>
      <c r="AY1317" s="221" t="s">
        <v>193</v>
      </c>
    </row>
    <row r="1318" spans="1:65" s="2" customFormat="1" ht="21.75" customHeight="1">
      <c r="A1318" s="36"/>
      <c r="B1318" s="37"/>
      <c r="C1318" s="176" t="s">
        <v>1258</v>
      </c>
      <c r="D1318" s="176" t="s">
        <v>196</v>
      </c>
      <c r="E1318" s="177" t="s">
        <v>1259</v>
      </c>
      <c r="F1318" s="178" t="s">
        <v>1260</v>
      </c>
      <c r="G1318" s="179" t="s">
        <v>425</v>
      </c>
      <c r="H1318" s="180">
        <v>11.8</v>
      </c>
      <c r="I1318" s="181"/>
      <c r="J1318" s="182">
        <f>ROUND(I1318*H1318,2)</f>
        <v>0</v>
      </c>
      <c r="K1318" s="178" t="s">
        <v>19</v>
      </c>
      <c r="L1318" s="41"/>
      <c r="M1318" s="183" t="s">
        <v>19</v>
      </c>
      <c r="N1318" s="184" t="s">
        <v>49</v>
      </c>
      <c r="O1318" s="66"/>
      <c r="P1318" s="185">
        <f>O1318*H1318</f>
        <v>0</v>
      </c>
      <c r="Q1318" s="185">
        <v>3.8400000000000001E-3</v>
      </c>
      <c r="R1318" s="185">
        <f>Q1318*H1318</f>
        <v>4.5312000000000005E-2</v>
      </c>
      <c r="S1318" s="185">
        <v>0</v>
      </c>
      <c r="T1318" s="186">
        <f>S1318*H1318</f>
        <v>0</v>
      </c>
      <c r="U1318" s="36"/>
      <c r="V1318" s="36"/>
      <c r="W1318" s="36"/>
      <c r="X1318" s="36"/>
      <c r="Y1318" s="36"/>
      <c r="Z1318" s="36"/>
      <c r="AA1318" s="36"/>
      <c r="AB1318" s="36"/>
      <c r="AC1318" s="36"/>
      <c r="AD1318" s="36"/>
      <c r="AE1318" s="36"/>
      <c r="AR1318" s="187" t="s">
        <v>295</v>
      </c>
      <c r="AT1318" s="187" t="s">
        <v>196</v>
      </c>
      <c r="AU1318" s="187" t="s">
        <v>88</v>
      </c>
      <c r="AY1318" s="19" t="s">
        <v>193</v>
      </c>
      <c r="BE1318" s="188">
        <f>IF(N1318="základní",J1318,0)</f>
        <v>0</v>
      </c>
      <c r="BF1318" s="188">
        <f>IF(N1318="snížená",J1318,0)</f>
        <v>0</v>
      </c>
      <c r="BG1318" s="188">
        <f>IF(N1318="zákl. přenesená",J1318,0)</f>
        <v>0</v>
      </c>
      <c r="BH1318" s="188">
        <f>IF(N1318="sníž. přenesená",J1318,0)</f>
        <v>0</v>
      </c>
      <c r="BI1318" s="188">
        <f>IF(N1318="nulová",J1318,0)</f>
        <v>0</v>
      </c>
      <c r="BJ1318" s="19" t="s">
        <v>86</v>
      </c>
      <c r="BK1318" s="188">
        <f>ROUND(I1318*H1318,2)</f>
        <v>0</v>
      </c>
      <c r="BL1318" s="19" t="s">
        <v>295</v>
      </c>
      <c r="BM1318" s="187" t="s">
        <v>1261</v>
      </c>
    </row>
    <row r="1319" spans="1:65" s="13" customFormat="1" ht="11.25">
      <c r="B1319" s="189"/>
      <c r="C1319" s="190"/>
      <c r="D1319" s="191" t="s">
        <v>202</v>
      </c>
      <c r="E1319" s="192" t="s">
        <v>19</v>
      </c>
      <c r="F1319" s="193" t="s">
        <v>203</v>
      </c>
      <c r="G1319" s="190"/>
      <c r="H1319" s="192" t="s">
        <v>19</v>
      </c>
      <c r="I1319" s="194"/>
      <c r="J1319" s="190"/>
      <c r="K1319" s="190"/>
      <c r="L1319" s="195"/>
      <c r="M1319" s="196"/>
      <c r="N1319" s="197"/>
      <c r="O1319" s="197"/>
      <c r="P1319" s="197"/>
      <c r="Q1319" s="197"/>
      <c r="R1319" s="197"/>
      <c r="S1319" s="197"/>
      <c r="T1319" s="198"/>
      <c r="AT1319" s="199" t="s">
        <v>202</v>
      </c>
      <c r="AU1319" s="199" t="s">
        <v>88</v>
      </c>
      <c r="AV1319" s="13" t="s">
        <v>86</v>
      </c>
      <c r="AW1319" s="13" t="s">
        <v>37</v>
      </c>
      <c r="AX1319" s="13" t="s">
        <v>78</v>
      </c>
      <c r="AY1319" s="199" t="s">
        <v>193</v>
      </c>
    </row>
    <row r="1320" spans="1:65" s="13" customFormat="1" ht="11.25">
      <c r="B1320" s="189"/>
      <c r="C1320" s="190"/>
      <c r="D1320" s="191" t="s">
        <v>202</v>
      </c>
      <c r="E1320" s="192" t="s">
        <v>19</v>
      </c>
      <c r="F1320" s="193" t="s">
        <v>1249</v>
      </c>
      <c r="G1320" s="190"/>
      <c r="H1320" s="192" t="s">
        <v>19</v>
      </c>
      <c r="I1320" s="194"/>
      <c r="J1320" s="190"/>
      <c r="K1320" s="190"/>
      <c r="L1320" s="195"/>
      <c r="M1320" s="196"/>
      <c r="N1320" s="197"/>
      <c r="O1320" s="197"/>
      <c r="P1320" s="197"/>
      <c r="Q1320" s="197"/>
      <c r="R1320" s="197"/>
      <c r="S1320" s="197"/>
      <c r="T1320" s="198"/>
      <c r="AT1320" s="199" t="s">
        <v>202</v>
      </c>
      <c r="AU1320" s="199" t="s">
        <v>88</v>
      </c>
      <c r="AV1320" s="13" t="s">
        <v>86</v>
      </c>
      <c r="AW1320" s="13" t="s">
        <v>37</v>
      </c>
      <c r="AX1320" s="13" t="s">
        <v>78</v>
      </c>
      <c r="AY1320" s="199" t="s">
        <v>193</v>
      </c>
    </row>
    <row r="1321" spans="1:65" s="13" customFormat="1" ht="11.25">
      <c r="B1321" s="189"/>
      <c r="C1321" s="190"/>
      <c r="D1321" s="191" t="s">
        <v>202</v>
      </c>
      <c r="E1321" s="192" t="s">
        <v>19</v>
      </c>
      <c r="F1321" s="193" t="s">
        <v>205</v>
      </c>
      <c r="G1321" s="190"/>
      <c r="H1321" s="192" t="s">
        <v>19</v>
      </c>
      <c r="I1321" s="194"/>
      <c r="J1321" s="190"/>
      <c r="K1321" s="190"/>
      <c r="L1321" s="195"/>
      <c r="M1321" s="196"/>
      <c r="N1321" s="197"/>
      <c r="O1321" s="197"/>
      <c r="P1321" s="197"/>
      <c r="Q1321" s="197"/>
      <c r="R1321" s="197"/>
      <c r="S1321" s="197"/>
      <c r="T1321" s="198"/>
      <c r="AT1321" s="199" t="s">
        <v>202</v>
      </c>
      <c r="AU1321" s="199" t="s">
        <v>88</v>
      </c>
      <c r="AV1321" s="13" t="s">
        <v>86</v>
      </c>
      <c r="AW1321" s="13" t="s">
        <v>37</v>
      </c>
      <c r="AX1321" s="13" t="s">
        <v>78</v>
      </c>
      <c r="AY1321" s="199" t="s">
        <v>193</v>
      </c>
    </row>
    <row r="1322" spans="1:65" s="13" customFormat="1" ht="11.25">
      <c r="B1322" s="189"/>
      <c r="C1322" s="190"/>
      <c r="D1322" s="191" t="s">
        <v>202</v>
      </c>
      <c r="E1322" s="192" t="s">
        <v>19</v>
      </c>
      <c r="F1322" s="193" t="s">
        <v>1250</v>
      </c>
      <c r="G1322" s="190"/>
      <c r="H1322" s="192" t="s">
        <v>19</v>
      </c>
      <c r="I1322" s="194"/>
      <c r="J1322" s="190"/>
      <c r="K1322" s="190"/>
      <c r="L1322" s="195"/>
      <c r="M1322" s="196"/>
      <c r="N1322" s="197"/>
      <c r="O1322" s="197"/>
      <c r="P1322" s="197"/>
      <c r="Q1322" s="197"/>
      <c r="R1322" s="197"/>
      <c r="S1322" s="197"/>
      <c r="T1322" s="198"/>
      <c r="AT1322" s="199" t="s">
        <v>202</v>
      </c>
      <c r="AU1322" s="199" t="s">
        <v>88</v>
      </c>
      <c r="AV1322" s="13" t="s">
        <v>86</v>
      </c>
      <c r="AW1322" s="13" t="s">
        <v>37</v>
      </c>
      <c r="AX1322" s="13" t="s">
        <v>78</v>
      </c>
      <c r="AY1322" s="199" t="s">
        <v>193</v>
      </c>
    </row>
    <row r="1323" spans="1:65" s="14" customFormat="1" ht="11.25">
      <c r="B1323" s="200"/>
      <c r="C1323" s="201"/>
      <c r="D1323" s="191" t="s">
        <v>202</v>
      </c>
      <c r="E1323" s="202" t="s">
        <v>19</v>
      </c>
      <c r="F1323" s="203" t="s">
        <v>1262</v>
      </c>
      <c r="G1323" s="201"/>
      <c r="H1323" s="204">
        <v>11.8</v>
      </c>
      <c r="I1323" s="205"/>
      <c r="J1323" s="201"/>
      <c r="K1323" s="201"/>
      <c r="L1323" s="206"/>
      <c r="M1323" s="207"/>
      <c r="N1323" s="208"/>
      <c r="O1323" s="208"/>
      <c r="P1323" s="208"/>
      <c r="Q1323" s="208"/>
      <c r="R1323" s="208"/>
      <c r="S1323" s="208"/>
      <c r="T1323" s="209"/>
      <c r="AT1323" s="210" t="s">
        <v>202</v>
      </c>
      <c r="AU1323" s="210" t="s">
        <v>88</v>
      </c>
      <c r="AV1323" s="14" t="s">
        <v>88</v>
      </c>
      <c r="AW1323" s="14" t="s">
        <v>37</v>
      </c>
      <c r="AX1323" s="14" t="s">
        <v>78</v>
      </c>
      <c r="AY1323" s="210" t="s">
        <v>193</v>
      </c>
    </row>
    <row r="1324" spans="1:65" s="15" customFormat="1" ht="11.25">
      <c r="B1324" s="211"/>
      <c r="C1324" s="212"/>
      <c r="D1324" s="191" t="s">
        <v>202</v>
      </c>
      <c r="E1324" s="213" t="s">
        <v>19</v>
      </c>
      <c r="F1324" s="214" t="s">
        <v>207</v>
      </c>
      <c r="G1324" s="212"/>
      <c r="H1324" s="215">
        <v>11.8</v>
      </c>
      <c r="I1324" s="216"/>
      <c r="J1324" s="212"/>
      <c r="K1324" s="212"/>
      <c r="L1324" s="217"/>
      <c r="M1324" s="218"/>
      <c r="N1324" s="219"/>
      <c r="O1324" s="219"/>
      <c r="P1324" s="219"/>
      <c r="Q1324" s="219"/>
      <c r="R1324" s="219"/>
      <c r="S1324" s="219"/>
      <c r="T1324" s="220"/>
      <c r="AT1324" s="221" t="s">
        <v>202</v>
      </c>
      <c r="AU1324" s="221" t="s">
        <v>88</v>
      </c>
      <c r="AV1324" s="15" t="s">
        <v>200</v>
      </c>
      <c r="AW1324" s="15" t="s">
        <v>37</v>
      </c>
      <c r="AX1324" s="15" t="s">
        <v>86</v>
      </c>
      <c r="AY1324" s="221" t="s">
        <v>193</v>
      </c>
    </row>
    <row r="1325" spans="1:65" s="2" customFormat="1" ht="21.75" customHeight="1">
      <c r="A1325" s="36"/>
      <c r="B1325" s="37"/>
      <c r="C1325" s="176" t="s">
        <v>1263</v>
      </c>
      <c r="D1325" s="176" t="s">
        <v>196</v>
      </c>
      <c r="E1325" s="177" t="s">
        <v>1264</v>
      </c>
      <c r="F1325" s="178" t="s">
        <v>1265</v>
      </c>
      <c r="G1325" s="179" t="s">
        <v>425</v>
      </c>
      <c r="H1325" s="180">
        <v>17.399999999999999</v>
      </c>
      <c r="I1325" s="181"/>
      <c r="J1325" s="182">
        <f>ROUND(I1325*H1325,2)</f>
        <v>0</v>
      </c>
      <c r="K1325" s="178" t="s">
        <v>19</v>
      </c>
      <c r="L1325" s="41"/>
      <c r="M1325" s="183" t="s">
        <v>19</v>
      </c>
      <c r="N1325" s="184" t="s">
        <v>49</v>
      </c>
      <c r="O1325" s="66"/>
      <c r="P1325" s="185">
        <f>O1325*H1325</f>
        <v>0</v>
      </c>
      <c r="Q1325" s="185">
        <v>3.8400000000000001E-3</v>
      </c>
      <c r="R1325" s="185">
        <f>Q1325*H1325</f>
        <v>6.6816E-2</v>
      </c>
      <c r="S1325" s="185">
        <v>0</v>
      </c>
      <c r="T1325" s="186">
        <f>S1325*H1325</f>
        <v>0</v>
      </c>
      <c r="U1325" s="36"/>
      <c r="V1325" s="36"/>
      <c r="W1325" s="36"/>
      <c r="X1325" s="36"/>
      <c r="Y1325" s="36"/>
      <c r="Z1325" s="36"/>
      <c r="AA1325" s="36"/>
      <c r="AB1325" s="36"/>
      <c r="AC1325" s="36"/>
      <c r="AD1325" s="36"/>
      <c r="AE1325" s="36"/>
      <c r="AR1325" s="187" t="s">
        <v>295</v>
      </c>
      <c r="AT1325" s="187" t="s">
        <v>196</v>
      </c>
      <c r="AU1325" s="187" t="s">
        <v>88</v>
      </c>
      <c r="AY1325" s="19" t="s">
        <v>193</v>
      </c>
      <c r="BE1325" s="188">
        <f>IF(N1325="základní",J1325,0)</f>
        <v>0</v>
      </c>
      <c r="BF1325" s="188">
        <f>IF(N1325="snížená",J1325,0)</f>
        <v>0</v>
      </c>
      <c r="BG1325" s="188">
        <f>IF(N1325="zákl. přenesená",J1325,0)</f>
        <v>0</v>
      </c>
      <c r="BH1325" s="188">
        <f>IF(N1325="sníž. přenesená",J1325,0)</f>
        <v>0</v>
      </c>
      <c r="BI1325" s="188">
        <f>IF(N1325="nulová",J1325,0)</f>
        <v>0</v>
      </c>
      <c r="BJ1325" s="19" t="s">
        <v>86</v>
      </c>
      <c r="BK1325" s="188">
        <f>ROUND(I1325*H1325,2)</f>
        <v>0</v>
      </c>
      <c r="BL1325" s="19" t="s">
        <v>295</v>
      </c>
      <c r="BM1325" s="187" t="s">
        <v>1266</v>
      </c>
    </row>
    <row r="1326" spans="1:65" s="13" customFormat="1" ht="11.25">
      <c r="B1326" s="189"/>
      <c r="C1326" s="190"/>
      <c r="D1326" s="191" t="s">
        <v>202</v>
      </c>
      <c r="E1326" s="192" t="s">
        <v>19</v>
      </c>
      <c r="F1326" s="193" t="s">
        <v>203</v>
      </c>
      <c r="G1326" s="190"/>
      <c r="H1326" s="192" t="s">
        <v>19</v>
      </c>
      <c r="I1326" s="194"/>
      <c r="J1326" s="190"/>
      <c r="K1326" s="190"/>
      <c r="L1326" s="195"/>
      <c r="M1326" s="196"/>
      <c r="N1326" s="197"/>
      <c r="O1326" s="197"/>
      <c r="P1326" s="197"/>
      <c r="Q1326" s="197"/>
      <c r="R1326" s="197"/>
      <c r="S1326" s="197"/>
      <c r="T1326" s="198"/>
      <c r="AT1326" s="199" t="s">
        <v>202</v>
      </c>
      <c r="AU1326" s="199" t="s">
        <v>88</v>
      </c>
      <c r="AV1326" s="13" t="s">
        <v>86</v>
      </c>
      <c r="AW1326" s="13" t="s">
        <v>37</v>
      </c>
      <c r="AX1326" s="13" t="s">
        <v>78</v>
      </c>
      <c r="AY1326" s="199" t="s">
        <v>193</v>
      </c>
    </row>
    <row r="1327" spans="1:65" s="13" customFormat="1" ht="11.25">
      <c r="B1327" s="189"/>
      <c r="C1327" s="190"/>
      <c r="D1327" s="191" t="s">
        <v>202</v>
      </c>
      <c r="E1327" s="192" t="s">
        <v>19</v>
      </c>
      <c r="F1327" s="193" t="s">
        <v>1249</v>
      </c>
      <c r="G1327" s="190"/>
      <c r="H1327" s="192" t="s">
        <v>19</v>
      </c>
      <c r="I1327" s="194"/>
      <c r="J1327" s="190"/>
      <c r="K1327" s="190"/>
      <c r="L1327" s="195"/>
      <c r="M1327" s="196"/>
      <c r="N1327" s="197"/>
      <c r="O1327" s="197"/>
      <c r="P1327" s="197"/>
      <c r="Q1327" s="197"/>
      <c r="R1327" s="197"/>
      <c r="S1327" s="197"/>
      <c r="T1327" s="198"/>
      <c r="AT1327" s="199" t="s">
        <v>202</v>
      </c>
      <c r="AU1327" s="199" t="s">
        <v>88</v>
      </c>
      <c r="AV1327" s="13" t="s">
        <v>86</v>
      </c>
      <c r="AW1327" s="13" t="s">
        <v>37</v>
      </c>
      <c r="AX1327" s="13" t="s">
        <v>78</v>
      </c>
      <c r="AY1327" s="199" t="s">
        <v>193</v>
      </c>
    </row>
    <row r="1328" spans="1:65" s="13" customFormat="1" ht="11.25">
      <c r="B1328" s="189"/>
      <c r="C1328" s="190"/>
      <c r="D1328" s="191" t="s">
        <v>202</v>
      </c>
      <c r="E1328" s="192" t="s">
        <v>19</v>
      </c>
      <c r="F1328" s="193" t="s">
        <v>205</v>
      </c>
      <c r="G1328" s="190"/>
      <c r="H1328" s="192" t="s">
        <v>19</v>
      </c>
      <c r="I1328" s="194"/>
      <c r="J1328" s="190"/>
      <c r="K1328" s="190"/>
      <c r="L1328" s="195"/>
      <c r="M1328" s="196"/>
      <c r="N1328" s="197"/>
      <c r="O1328" s="197"/>
      <c r="P1328" s="197"/>
      <c r="Q1328" s="197"/>
      <c r="R1328" s="197"/>
      <c r="S1328" s="197"/>
      <c r="T1328" s="198"/>
      <c r="AT1328" s="199" t="s">
        <v>202</v>
      </c>
      <c r="AU1328" s="199" t="s">
        <v>88</v>
      </c>
      <c r="AV1328" s="13" t="s">
        <v>86</v>
      </c>
      <c r="AW1328" s="13" t="s">
        <v>37</v>
      </c>
      <c r="AX1328" s="13" t="s">
        <v>78</v>
      </c>
      <c r="AY1328" s="199" t="s">
        <v>193</v>
      </c>
    </row>
    <row r="1329" spans="1:65" s="13" customFormat="1" ht="11.25">
      <c r="B1329" s="189"/>
      <c r="C1329" s="190"/>
      <c r="D1329" s="191" t="s">
        <v>202</v>
      </c>
      <c r="E1329" s="192" t="s">
        <v>19</v>
      </c>
      <c r="F1329" s="193" t="s">
        <v>1250</v>
      </c>
      <c r="G1329" s="190"/>
      <c r="H1329" s="192" t="s">
        <v>19</v>
      </c>
      <c r="I1329" s="194"/>
      <c r="J1329" s="190"/>
      <c r="K1329" s="190"/>
      <c r="L1329" s="195"/>
      <c r="M1329" s="196"/>
      <c r="N1329" s="197"/>
      <c r="O1329" s="197"/>
      <c r="P1329" s="197"/>
      <c r="Q1329" s="197"/>
      <c r="R1329" s="197"/>
      <c r="S1329" s="197"/>
      <c r="T1329" s="198"/>
      <c r="AT1329" s="199" t="s">
        <v>202</v>
      </c>
      <c r="AU1329" s="199" t="s">
        <v>88</v>
      </c>
      <c r="AV1329" s="13" t="s">
        <v>86</v>
      </c>
      <c r="AW1329" s="13" t="s">
        <v>37</v>
      </c>
      <c r="AX1329" s="13" t="s">
        <v>78</v>
      </c>
      <c r="AY1329" s="199" t="s">
        <v>193</v>
      </c>
    </row>
    <row r="1330" spans="1:65" s="14" customFormat="1" ht="11.25">
      <c r="B1330" s="200"/>
      <c r="C1330" s="201"/>
      <c r="D1330" s="191" t="s">
        <v>202</v>
      </c>
      <c r="E1330" s="202" t="s">
        <v>19</v>
      </c>
      <c r="F1330" s="203" t="s">
        <v>1267</v>
      </c>
      <c r="G1330" s="201"/>
      <c r="H1330" s="204">
        <v>17.399999999999999</v>
      </c>
      <c r="I1330" s="205"/>
      <c r="J1330" s="201"/>
      <c r="K1330" s="201"/>
      <c r="L1330" s="206"/>
      <c r="M1330" s="207"/>
      <c r="N1330" s="208"/>
      <c r="O1330" s="208"/>
      <c r="P1330" s="208"/>
      <c r="Q1330" s="208"/>
      <c r="R1330" s="208"/>
      <c r="S1330" s="208"/>
      <c r="T1330" s="209"/>
      <c r="AT1330" s="210" t="s">
        <v>202</v>
      </c>
      <c r="AU1330" s="210" t="s">
        <v>88</v>
      </c>
      <c r="AV1330" s="14" t="s">
        <v>88</v>
      </c>
      <c r="AW1330" s="14" t="s">
        <v>37</v>
      </c>
      <c r="AX1330" s="14" t="s">
        <v>78</v>
      </c>
      <c r="AY1330" s="210" t="s">
        <v>193</v>
      </c>
    </row>
    <row r="1331" spans="1:65" s="15" customFormat="1" ht="11.25">
      <c r="B1331" s="211"/>
      <c r="C1331" s="212"/>
      <c r="D1331" s="191" t="s">
        <v>202</v>
      </c>
      <c r="E1331" s="213" t="s">
        <v>19</v>
      </c>
      <c r="F1331" s="214" t="s">
        <v>207</v>
      </c>
      <c r="G1331" s="212"/>
      <c r="H1331" s="215">
        <v>17.399999999999999</v>
      </c>
      <c r="I1331" s="216"/>
      <c r="J1331" s="212"/>
      <c r="K1331" s="212"/>
      <c r="L1331" s="217"/>
      <c r="M1331" s="218"/>
      <c r="N1331" s="219"/>
      <c r="O1331" s="219"/>
      <c r="P1331" s="219"/>
      <c r="Q1331" s="219"/>
      <c r="R1331" s="219"/>
      <c r="S1331" s="219"/>
      <c r="T1331" s="220"/>
      <c r="AT1331" s="221" t="s">
        <v>202</v>
      </c>
      <c r="AU1331" s="221" t="s">
        <v>88</v>
      </c>
      <c r="AV1331" s="15" t="s">
        <v>200</v>
      </c>
      <c r="AW1331" s="15" t="s">
        <v>37</v>
      </c>
      <c r="AX1331" s="15" t="s">
        <v>86</v>
      </c>
      <c r="AY1331" s="221" t="s">
        <v>193</v>
      </c>
    </row>
    <row r="1332" spans="1:65" s="2" customFormat="1" ht="44.25" customHeight="1">
      <c r="A1332" s="36"/>
      <c r="B1332" s="37"/>
      <c r="C1332" s="176" t="s">
        <v>1268</v>
      </c>
      <c r="D1332" s="176" t="s">
        <v>196</v>
      </c>
      <c r="E1332" s="177" t="s">
        <v>1269</v>
      </c>
      <c r="F1332" s="178" t="s">
        <v>1270</v>
      </c>
      <c r="G1332" s="179" t="s">
        <v>97</v>
      </c>
      <c r="H1332" s="180">
        <v>8</v>
      </c>
      <c r="I1332" s="181"/>
      <c r="J1332" s="182">
        <f>ROUND(I1332*H1332,2)</f>
        <v>0</v>
      </c>
      <c r="K1332" s="178" t="s">
        <v>212</v>
      </c>
      <c r="L1332" s="41"/>
      <c r="M1332" s="183" t="s">
        <v>19</v>
      </c>
      <c r="N1332" s="184" t="s">
        <v>49</v>
      </c>
      <c r="O1332" s="66"/>
      <c r="P1332" s="185">
        <f>O1332*H1332</f>
        <v>0</v>
      </c>
      <c r="Q1332" s="185">
        <v>6.7200000000000003E-3</v>
      </c>
      <c r="R1332" s="185">
        <f>Q1332*H1332</f>
        <v>5.3760000000000002E-2</v>
      </c>
      <c r="S1332" s="185">
        <v>0</v>
      </c>
      <c r="T1332" s="186">
        <f>S1332*H1332</f>
        <v>0</v>
      </c>
      <c r="U1332" s="36"/>
      <c r="V1332" s="36"/>
      <c r="W1332" s="36"/>
      <c r="X1332" s="36"/>
      <c r="Y1332" s="36"/>
      <c r="Z1332" s="36"/>
      <c r="AA1332" s="36"/>
      <c r="AB1332" s="36"/>
      <c r="AC1332" s="36"/>
      <c r="AD1332" s="36"/>
      <c r="AE1332" s="36"/>
      <c r="AR1332" s="187" t="s">
        <v>295</v>
      </c>
      <c r="AT1332" s="187" t="s">
        <v>196</v>
      </c>
      <c r="AU1332" s="187" t="s">
        <v>88</v>
      </c>
      <c r="AY1332" s="19" t="s">
        <v>193</v>
      </c>
      <c r="BE1332" s="188">
        <f>IF(N1332="základní",J1332,0)</f>
        <v>0</v>
      </c>
      <c r="BF1332" s="188">
        <f>IF(N1332="snížená",J1332,0)</f>
        <v>0</v>
      </c>
      <c r="BG1332" s="188">
        <f>IF(N1332="zákl. přenesená",J1332,0)</f>
        <v>0</v>
      </c>
      <c r="BH1332" s="188">
        <f>IF(N1332="sníž. přenesená",J1332,0)</f>
        <v>0</v>
      </c>
      <c r="BI1332" s="188">
        <f>IF(N1332="nulová",J1332,0)</f>
        <v>0</v>
      </c>
      <c r="BJ1332" s="19" t="s">
        <v>86</v>
      </c>
      <c r="BK1332" s="188">
        <f>ROUND(I1332*H1332,2)</f>
        <v>0</v>
      </c>
      <c r="BL1332" s="19" t="s">
        <v>295</v>
      </c>
      <c r="BM1332" s="187" t="s">
        <v>1271</v>
      </c>
    </row>
    <row r="1333" spans="1:65" s="2" customFormat="1" ht="11.25">
      <c r="A1333" s="36"/>
      <c r="B1333" s="37"/>
      <c r="C1333" s="38"/>
      <c r="D1333" s="222" t="s">
        <v>214</v>
      </c>
      <c r="E1333" s="38"/>
      <c r="F1333" s="223" t="s">
        <v>1272</v>
      </c>
      <c r="G1333" s="38"/>
      <c r="H1333" s="38"/>
      <c r="I1333" s="224"/>
      <c r="J1333" s="38"/>
      <c r="K1333" s="38"/>
      <c r="L1333" s="41"/>
      <c r="M1333" s="225"/>
      <c r="N1333" s="226"/>
      <c r="O1333" s="66"/>
      <c r="P1333" s="66"/>
      <c r="Q1333" s="66"/>
      <c r="R1333" s="66"/>
      <c r="S1333" s="66"/>
      <c r="T1333" s="67"/>
      <c r="U1333" s="36"/>
      <c r="V1333" s="36"/>
      <c r="W1333" s="36"/>
      <c r="X1333" s="36"/>
      <c r="Y1333" s="36"/>
      <c r="Z1333" s="36"/>
      <c r="AA1333" s="36"/>
      <c r="AB1333" s="36"/>
      <c r="AC1333" s="36"/>
      <c r="AD1333" s="36"/>
      <c r="AE1333" s="36"/>
      <c r="AT1333" s="19" t="s">
        <v>214</v>
      </c>
      <c r="AU1333" s="19" t="s">
        <v>88</v>
      </c>
    </row>
    <row r="1334" spans="1:65" s="13" customFormat="1" ht="11.25">
      <c r="B1334" s="189"/>
      <c r="C1334" s="190"/>
      <c r="D1334" s="191" t="s">
        <v>202</v>
      </c>
      <c r="E1334" s="192" t="s">
        <v>19</v>
      </c>
      <c r="F1334" s="193" t="s">
        <v>203</v>
      </c>
      <c r="G1334" s="190"/>
      <c r="H1334" s="192" t="s">
        <v>19</v>
      </c>
      <c r="I1334" s="194"/>
      <c r="J1334" s="190"/>
      <c r="K1334" s="190"/>
      <c r="L1334" s="195"/>
      <c r="M1334" s="196"/>
      <c r="N1334" s="197"/>
      <c r="O1334" s="197"/>
      <c r="P1334" s="197"/>
      <c r="Q1334" s="197"/>
      <c r="R1334" s="197"/>
      <c r="S1334" s="197"/>
      <c r="T1334" s="198"/>
      <c r="AT1334" s="199" t="s">
        <v>202</v>
      </c>
      <c r="AU1334" s="199" t="s">
        <v>88</v>
      </c>
      <c r="AV1334" s="13" t="s">
        <v>86</v>
      </c>
      <c r="AW1334" s="13" t="s">
        <v>37</v>
      </c>
      <c r="AX1334" s="13" t="s">
        <v>78</v>
      </c>
      <c r="AY1334" s="199" t="s">
        <v>193</v>
      </c>
    </row>
    <row r="1335" spans="1:65" s="13" customFormat="1" ht="11.25">
      <c r="B1335" s="189"/>
      <c r="C1335" s="190"/>
      <c r="D1335" s="191" t="s">
        <v>202</v>
      </c>
      <c r="E1335" s="192" t="s">
        <v>19</v>
      </c>
      <c r="F1335" s="193" t="s">
        <v>1249</v>
      </c>
      <c r="G1335" s="190"/>
      <c r="H1335" s="192" t="s">
        <v>19</v>
      </c>
      <c r="I1335" s="194"/>
      <c r="J1335" s="190"/>
      <c r="K1335" s="190"/>
      <c r="L1335" s="195"/>
      <c r="M1335" s="196"/>
      <c r="N1335" s="197"/>
      <c r="O1335" s="197"/>
      <c r="P1335" s="197"/>
      <c r="Q1335" s="197"/>
      <c r="R1335" s="197"/>
      <c r="S1335" s="197"/>
      <c r="T1335" s="198"/>
      <c r="AT1335" s="199" t="s">
        <v>202</v>
      </c>
      <c r="AU1335" s="199" t="s">
        <v>88</v>
      </c>
      <c r="AV1335" s="13" t="s">
        <v>86</v>
      </c>
      <c r="AW1335" s="13" t="s">
        <v>37</v>
      </c>
      <c r="AX1335" s="13" t="s">
        <v>78</v>
      </c>
      <c r="AY1335" s="199" t="s">
        <v>193</v>
      </c>
    </row>
    <row r="1336" spans="1:65" s="13" customFormat="1" ht="11.25">
      <c r="B1336" s="189"/>
      <c r="C1336" s="190"/>
      <c r="D1336" s="191" t="s">
        <v>202</v>
      </c>
      <c r="E1336" s="192" t="s">
        <v>19</v>
      </c>
      <c r="F1336" s="193" t="s">
        <v>205</v>
      </c>
      <c r="G1336" s="190"/>
      <c r="H1336" s="192" t="s">
        <v>19</v>
      </c>
      <c r="I1336" s="194"/>
      <c r="J1336" s="190"/>
      <c r="K1336" s="190"/>
      <c r="L1336" s="195"/>
      <c r="M1336" s="196"/>
      <c r="N1336" s="197"/>
      <c r="O1336" s="197"/>
      <c r="P1336" s="197"/>
      <c r="Q1336" s="197"/>
      <c r="R1336" s="197"/>
      <c r="S1336" s="197"/>
      <c r="T1336" s="198"/>
      <c r="AT1336" s="199" t="s">
        <v>202</v>
      </c>
      <c r="AU1336" s="199" t="s">
        <v>88</v>
      </c>
      <c r="AV1336" s="13" t="s">
        <v>86</v>
      </c>
      <c r="AW1336" s="13" t="s">
        <v>37</v>
      </c>
      <c r="AX1336" s="13" t="s">
        <v>78</v>
      </c>
      <c r="AY1336" s="199" t="s">
        <v>193</v>
      </c>
    </row>
    <row r="1337" spans="1:65" s="13" customFormat="1" ht="11.25">
      <c r="B1337" s="189"/>
      <c r="C1337" s="190"/>
      <c r="D1337" s="191" t="s">
        <v>202</v>
      </c>
      <c r="E1337" s="192" t="s">
        <v>19</v>
      </c>
      <c r="F1337" s="193" t="s">
        <v>1250</v>
      </c>
      <c r="G1337" s="190"/>
      <c r="H1337" s="192" t="s">
        <v>19</v>
      </c>
      <c r="I1337" s="194"/>
      <c r="J1337" s="190"/>
      <c r="K1337" s="190"/>
      <c r="L1337" s="195"/>
      <c r="M1337" s="196"/>
      <c r="N1337" s="197"/>
      <c r="O1337" s="197"/>
      <c r="P1337" s="197"/>
      <c r="Q1337" s="197"/>
      <c r="R1337" s="197"/>
      <c r="S1337" s="197"/>
      <c r="T1337" s="198"/>
      <c r="AT1337" s="199" t="s">
        <v>202</v>
      </c>
      <c r="AU1337" s="199" t="s">
        <v>88</v>
      </c>
      <c r="AV1337" s="13" t="s">
        <v>86</v>
      </c>
      <c r="AW1337" s="13" t="s">
        <v>37</v>
      </c>
      <c r="AX1337" s="13" t="s">
        <v>78</v>
      </c>
      <c r="AY1337" s="199" t="s">
        <v>193</v>
      </c>
    </row>
    <row r="1338" spans="1:65" s="14" customFormat="1" ht="11.25">
      <c r="B1338" s="200"/>
      <c r="C1338" s="201"/>
      <c r="D1338" s="191" t="s">
        <v>202</v>
      </c>
      <c r="E1338" s="202" t="s">
        <v>19</v>
      </c>
      <c r="F1338" s="203" t="s">
        <v>1273</v>
      </c>
      <c r="G1338" s="201"/>
      <c r="H1338" s="204">
        <v>3</v>
      </c>
      <c r="I1338" s="205"/>
      <c r="J1338" s="201"/>
      <c r="K1338" s="201"/>
      <c r="L1338" s="206"/>
      <c r="M1338" s="207"/>
      <c r="N1338" s="208"/>
      <c r="O1338" s="208"/>
      <c r="P1338" s="208"/>
      <c r="Q1338" s="208"/>
      <c r="R1338" s="208"/>
      <c r="S1338" s="208"/>
      <c r="T1338" s="209"/>
      <c r="AT1338" s="210" t="s">
        <v>202</v>
      </c>
      <c r="AU1338" s="210" t="s">
        <v>88</v>
      </c>
      <c r="AV1338" s="14" t="s">
        <v>88</v>
      </c>
      <c r="AW1338" s="14" t="s">
        <v>37</v>
      </c>
      <c r="AX1338" s="14" t="s">
        <v>78</v>
      </c>
      <c r="AY1338" s="210" t="s">
        <v>193</v>
      </c>
    </row>
    <row r="1339" spans="1:65" s="14" customFormat="1" ht="11.25">
      <c r="B1339" s="200"/>
      <c r="C1339" s="201"/>
      <c r="D1339" s="191" t="s">
        <v>202</v>
      </c>
      <c r="E1339" s="202" t="s">
        <v>19</v>
      </c>
      <c r="F1339" s="203" t="s">
        <v>1274</v>
      </c>
      <c r="G1339" s="201"/>
      <c r="H1339" s="204">
        <v>5</v>
      </c>
      <c r="I1339" s="205"/>
      <c r="J1339" s="201"/>
      <c r="K1339" s="201"/>
      <c r="L1339" s="206"/>
      <c r="M1339" s="207"/>
      <c r="N1339" s="208"/>
      <c r="O1339" s="208"/>
      <c r="P1339" s="208"/>
      <c r="Q1339" s="208"/>
      <c r="R1339" s="208"/>
      <c r="S1339" s="208"/>
      <c r="T1339" s="209"/>
      <c r="AT1339" s="210" t="s">
        <v>202</v>
      </c>
      <c r="AU1339" s="210" t="s">
        <v>88</v>
      </c>
      <c r="AV1339" s="14" t="s">
        <v>88</v>
      </c>
      <c r="AW1339" s="14" t="s">
        <v>37</v>
      </c>
      <c r="AX1339" s="14" t="s">
        <v>78</v>
      </c>
      <c r="AY1339" s="210" t="s">
        <v>193</v>
      </c>
    </row>
    <row r="1340" spans="1:65" s="15" customFormat="1" ht="11.25">
      <c r="B1340" s="211"/>
      <c r="C1340" s="212"/>
      <c r="D1340" s="191" t="s">
        <v>202</v>
      </c>
      <c r="E1340" s="213" t="s">
        <v>19</v>
      </c>
      <c r="F1340" s="214" t="s">
        <v>207</v>
      </c>
      <c r="G1340" s="212"/>
      <c r="H1340" s="215">
        <v>8</v>
      </c>
      <c r="I1340" s="216"/>
      <c r="J1340" s="212"/>
      <c r="K1340" s="212"/>
      <c r="L1340" s="217"/>
      <c r="M1340" s="218"/>
      <c r="N1340" s="219"/>
      <c r="O1340" s="219"/>
      <c r="P1340" s="219"/>
      <c r="Q1340" s="219"/>
      <c r="R1340" s="219"/>
      <c r="S1340" s="219"/>
      <c r="T1340" s="220"/>
      <c r="AT1340" s="221" t="s">
        <v>202</v>
      </c>
      <c r="AU1340" s="221" t="s">
        <v>88</v>
      </c>
      <c r="AV1340" s="15" t="s">
        <v>200</v>
      </c>
      <c r="AW1340" s="15" t="s">
        <v>37</v>
      </c>
      <c r="AX1340" s="15" t="s">
        <v>86</v>
      </c>
      <c r="AY1340" s="221" t="s">
        <v>193</v>
      </c>
    </row>
    <row r="1341" spans="1:65" s="2" customFormat="1" ht="37.9" customHeight="1">
      <c r="A1341" s="36"/>
      <c r="B1341" s="37"/>
      <c r="C1341" s="176" t="s">
        <v>1275</v>
      </c>
      <c r="D1341" s="176" t="s">
        <v>196</v>
      </c>
      <c r="E1341" s="177" t="s">
        <v>1276</v>
      </c>
      <c r="F1341" s="178" t="s">
        <v>1277</v>
      </c>
      <c r="G1341" s="179" t="s">
        <v>425</v>
      </c>
      <c r="H1341" s="180">
        <v>4.8</v>
      </c>
      <c r="I1341" s="181"/>
      <c r="J1341" s="182">
        <f>ROUND(I1341*H1341,2)</f>
        <v>0</v>
      </c>
      <c r="K1341" s="178" t="s">
        <v>212</v>
      </c>
      <c r="L1341" s="41"/>
      <c r="M1341" s="183" t="s">
        <v>19</v>
      </c>
      <c r="N1341" s="184" t="s">
        <v>49</v>
      </c>
      <c r="O1341" s="66"/>
      <c r="P1341" s="185">
        <f>O1341*H1341</f>
        <v>0</v>
      </c>
      <c r="Q1341" s="185">
        <v>1.9400000000000001E-3</v>
      </c>
      <c r="R1341" s="185">
        <f>Q1341*H1341</f>
        <v>9.3120000000000008E-3</v>
      </c>
      <c r="S1341" s="185">
        <v>0</v>
      </c>
      <c r="T1341" s="186">
        <f>S1341*H1341</f>
        <v>0</v>
      </c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R1341" s="187" t="s">
        <v>295</v>
      </c>
      <c r="AT1341" s="187" t="s">
        <v>196</v>
      </c>
      <c r="AU1341" s="187" t="s">
        <v>88</v>
      </c>
      <c r="AY1341" s="19" t="s">
        <v>193</v>
      </c>
      <c r="BE1341" s="188">
        <f>IF(N1341="základní",J1341,0)</f>
        <v>0</v>
      </c>
      <c r="BF1341" s="188">
        <f>IF(N1341="snížená",J1341,0)</f>
        <v>0</v>
      </c>
      <c r="BG1341" s="188">
        <f>IF(N1341="zákl. přenesená",J1341,0)</f>
        <v>0</v>
      </c>
      <c r="BH1341" s="188">
        <f>IF(N1341="sníž. přenesená",J1341,0)</f>
        <v>0</v>
      </c>
      <c r="BI1341" s="188">
        <f>IF(N1341="nulová",J1341,0)</f>
        <v>0</v>
      </c>
      <c r="BJ1341" s="19" t="s">
        <v>86</v>
      </c>
      <c r="BK1341" s="188">
        <f>ROUND(I1341*H1341,2)</f>
        <v>0</v>
      </c>
      <c r="BL1341" s="19" t="s">
        <v>295</v>
      </c>
      <c r="BM1341" s="187" t="s">
        <v>1278</v>
      </c>
    </row>
    <row r="1342" spans="1:65" s="2" customFormat="1" ht="11.25">
      <c r="A1342" s="36"/>
      <c r="B1342" s="37"/>
      <c r="C1342" s="38"/>
      <c r="D1342" s="222" t="s">
        <v>214</v>
      </c>
      <c r="E1342" s="38"/>
      <c r="F1342" s="223" t="s">
        <v>1279</v>
      </c>
      <c r="G1342" s="38"/>
      <c r="H1342" s="38"/>
      <c r="I1342" s="224"/>
      <c r="J1342" s="38"/>
      <c r="K1342" s="38"/>
      <c r="L1342" s="41"/>
      <c r="M1342" s="225"/>
      <c r="N1342" s="226"/>
      <c r="O1342" s="66"/>
      <c r="P1342" s="66"/>
      <c r="Q1342" s="66"/>
      <c r="R1342" s="66"/>
      <c r="S1342" s="66"/>
      <c r="T1342" s="67"/>
      <c r="U1342" s="36"/>
      <c r="V1342" s="36"/>
      <c r="W1342" s="36"/>
      <c r="X1342" s="36"/>
      <c r="Y1342" s="36"/>
      <c r="Z1342" s="36"/>
      <c r="AA1342" s="36"/>
      <c r="AB1342" s="36"/>
      <c r="AC1342" s="36"/>
      <c r="AD1342" s="36"/>
      <c r="AE1342" s="36"/>
      <c r="AT1342" s="19" t="s">
        <v>214</v>
      </c>
      <c r="AU1342" s="19" t="s">
        <v>88</v>
      </c>
    </row>
    <row r="1343" spans="1:65" s="13" customFormat="1" ht="11.25">
      <c r="B1343" s="189"/>
      <c r="C1343" s="190"/>
      <c r="D1343" s="191" t="s">
        <v>202</v>
      </c>
      <c r="E1343" s="192" t="s">
        <v>19</v>
      </c>
      <c r="F1343" s="193" t="s">
        <v>203</v>
      </c>
      <c r="G1343" s="190"/>
      <c r="H1343" s="192" t="s">
        <v>19</v>
      </c>
      <c r="I1343" s="194"/>
      <c r="J1343" s="190"/>
      <c r="K1343" s="190"/>
      <c r="L1343" s="195"/>
      <c r="M1343" s="196"/>
      <c r="N1343" s="197"/>
      <c r="O1343" s="197"/>
      <c r="P1343" s="197"/>
      <c r="Q1343" s="197"/>
      <c r="R1343" s="197"/>
      <c r="S1343" s="197"/>
      <c r="T1343" s="198"/>
      <c r="AT1343" s="199" t="s">
        <v>202</v>
      </c>
      <c r="AU1343" s="199" t="s">
        <v>88</v>
      </c>
      <c r="AV1343" s="13" t="s">
        <v>86</v>
      </c>
      <c r="AW1343" s="13" t="s">
        <v>37</v>
      </c>
      <c r="AX1343" s="13" t="s">
        <v>78</v>
      </c>
      <c r="AY1343" s="199" t="s">
        <v>193</v>
      </c>
    </row>
    <row r="1344" spans="1:65" s="13" customFormat="1" ht="11.25">
      <c r="B1344" s="189"/>
      <c r="C1344" s="190"/>
      <c r="D1344" s="191" t="s">
        <v>202</v>
      </c>
      <c r="E1344" s="192" t="s">
        <v>19</v>
      </c>
      <c r="F1344" s="193" t="s">
        <v>1249</v>
      </c>
      <c r="G1344" s="190"/>
      <c r="H1344" s="192" t="s">
        <v>19</v>
      </c>
      <c r="I1344" s="194"/>
      <c r="J1344" s="190"/>
      <c r="K1344" s="190"/>
      <c r="L1344" s="195"/>
      <c r="M1344" s="196"/>
      <c r="N1344" s="197"/>
      <c r="O1344" s="197"/>
      <c r="P1344" s="197"/>
      <c r="Q1344" s="197"/>
      <c r="R1344" s="197"/>
      <c r="S1344" s="197"/>
      <c r="T1344" s="198"/>
      <c r="AT1344" s="199" t="s">
        <v>202</v>
      </c>
      <c r="AU1344" s="199" t="s">
        <v>88</v>
      </c>
      <c r="AV1344" s="13" t="s">
        <v>86</v>
      </c>
      <c r="AW1344" s="13" t="s">
        <v>37</v>
      </c>
      <c r="AX1344" s="13" t="s">
        <v>78</v>
      </c>
      <c r="AY1344" s="199" t="s">
        <v>193</v>
      </c>
    </row>
    <row r="1345" spans="1:65" s="13" customFormat="1" ht="11.25">
      <c r="B1345" s="189"/>
      <c r="C1345" s="190"/>
      <c r="D1345" s="191" t="s">
        <v>202</v>
      </c>
      <c r="E1345" s="192" t="s">
        <v>19</v>
      </c>
      <c r="F1345" s="193" t="s">
        <v>205</v>
      </c>
      <c r="G1345" s="190"/>
      <c r="H1345" s="192" t="s">
        <v>19</v>
      </c>
      <c r="I1345" s="194"/>
      <c r="J1345" s="190"/>
      <c r="K1345" s="190"/>
      <c r="L1345" s="195"/>
      <c r="M1345" s="196"/>
      <c r="N1345" s="197"/>
      <c r="O1345" s="197"/>
      <c r="P1345" s="197"/>
      <c r="Q1345" s="197"/>
      <c r="R1345" s="197"/>
      <c r="S1345" s="197"/>
      <c r="T1345" s="198"/>
      <c r="AT1345" s="199" t="s">
        <v>202</v>
      </c>
      <c r="AU1345" s="199" t="s">
        <v>88</v>
      </c>
      <c r="AV1345" s="13" t="s">
        <v>86</v>
      </c>
      <c r="AW1345" s="13" t="s">
        <v>37</v>
      </c>
      <c r="AX1345" s="13" t="s">
        <v>78</v>
      </c>
      <c r="AY1345" s="199" t="s">
        <v>193</v>
      </c>
    </row>
    <row r="1346" spans="1:65" s="13" customFormat="1" ht="11.25">
      <c r="B1346" s="189"/>
      <c r="C1346" s="190"/>
      <c r="D1346" s="191" t="s">
        <v>202</v>
      </c>
      <c r="E1346" s="192" t="s">
        <v>19</v>
      </c>
      <c r="F1346" s="193" t="s">
        <v>1250</v>
      </c>
      <c r="G1346" s="190"/>
      <c r="H1346" s="192" t="s">
        <v>19</v>
      </c>
      <c r="I1346" s="194"/>
      <c r="J1346" s="190"/>
      <c r="K1346" s="190"/>
      <c r="L1346" s="195"/>
      <c r="M1346" s="196"/>
      <c r="N1346" s="197"/>
      <c r="O1346" s="197"/>
      <c r="P1346" s="197"/>
      <c r="Q1346" s="197"/>
      <c r="R1346" s="197"/>
      <c r="S1346" s="197"/>
      <c r="T1346" s="198"/>
      <c r="AT1346" s="199" t="s">
        <v>202</v>
      </c>
      <c r="AU1346" s="199" t="s">
        <v>88</v>
      </c>
      <c r="AV1346" s="13" t="s">
        <v>86</v>
      </c>
      <c r="AW1346" s="13" t="s">
        <v>37</v>
      </c>
      <c r="AX1346" s="13" t="s">
        <v>78</v>
      </c>
      <c r="AY1346" s="199" t="s">
        <v>193</v>
      </c>
    </row>
    <row r="1347" spans="1:65" s="14" customFormat="1" ht="11.25">
      <c r="B1347" s="200"/>
      <c r="C1347" s="201"/>
      <c r="D1347" s="191" t="s">
        <v>202</v>
      </c>
      <c r="E1347" s="202" t="s">
        <v>19</v>
      </c>
      <c r="F1347" s="203" t="s">
        <v>1251</v>
      </c>
      <c r="G1347" s="201"/>
      <c r="H1347" s="204">
        <v>4.8</v>
      </c>
      <c r="I1347" s="205"/>
      <c r="J1347" s="201"/>
      <c r="K1347" s="201"/>
      <c r="L1347" s="206"/>
      <c r="M1347" s="207"/>
      <c r="N1347" s="208"/>
      <c r="O1347" s="208"/>
      <c r="P1347" s="208"/>
      <c r="Q1347" s="208"/>
      <c r="R1347" s="208"/>
      <c r="S1347" s="208"/>
      <c r="T1347" s="209"/>
      <c r="AT1347" s="210" t="s">
        <v>202</v>
      </c>
      <c r="AU1347" s="210" t="s">
        <v>88</v>
      </c>
      <c r="AV1347" s="14" t="s">
        <v>88</v>
      </c>
      <c r="AW1347" s="14" t="s">
        <v>37</v>
      </c>
      <c r="AX1347" s="14" t="s">
        <v>78</v>
      </c>
      <c r="AY1347" s="210" t="s">
        <v>193</v>
      </c>
    </row>
    <row r="1348" spans="1:65" s="15" customFormat="1" ht="11.25">
      <c r="B1348" s="211"/>
      <c r="C1348" s="212"/>
      <c r="D1348" s="191" t="s">
        <v>202</v>
      </c>
      <c r="E1348" s="213" t="s">
        <v>19</v>
      </c>
      <c r="F1348" s="214" t="s">
        <v>207</v>
      </c>
      <c r="G1348" s="212"/>
      <c r="H1348" s="215">
        <v>4.8</v>
      </c>
      <c r="I1348" s="216"/>
      <c r="J1348" s="212"/>
      <c r="K1348" s="212"/>
      <c r="L1348" s="217"/>
      <c r="M1348" s="218"/>
      <c r="N1348" s="219"/>
      <c r="O1348" s="219"/>
      <c r="P1348" s="219"/>
      <c r="Q1348" s="219"/>
      <c r="R1348" s="219"/>
      <c r="S1348" s="219"/>
      <c r="T1348" s="220"/>
      <c r="AT1348" s="221" t="s">
        <v>202</v>
      </c>
      <c r="AU1348" s="221" t="s">
        <v>88</v>
      </c>
      <c r="AV1348" s="15" t="s">
        <v>200</v>
      </c>
      <c r="AW1348" s="15" t="s">
        <v>37</v>
      </c>
      <c r="AX1348" s="15" t="s">
        <v>86</v>
      </c>
      <c r="AY1348" s="221" t="s">
        <v>193</v>
      </c>
    </row>
    <row r="1349" spans="1:65" s="2" customFormat="1" ht="24.2" customHeight="1">
      <c r="A1349" s="36"/>
      <c r="B1349" s="37"/>
      <c r="C1349" s="176" t="s">
        <v>1280</v>
      </c>
      <c r="D1349" s="176" t="s">
        <v>196</v>
      </c>
      <c r="E1349" s="177" t="s">
        <v>1281</v>
      </c>
      <c r="F1349" s="178" t="s">
        <v>1282</v>
      </c>
      <c r="G1349" s="179" t="s">
        <v>425</v>
      </c>
      <c r="H1349" s="180">
        <v>46.3</v>
      </c>
      <c r="I1349" s="181"/>
      <c r="J1349" s="182">
        <f>ROUND(I1349*H1349,2)</f>
        <v>0</v>
      </c>
      <c r="K1349" s="178" t="s">
        <v>212</v>
      </c>
      <c r="L1349" s="41"/>
      <c r="M1349" s="183" t="s">
        <v>19</v>
      </c>
      <c r="N1349" s="184" t="s">
        <v>49</v>
      </c>
      <c r="O1349" s="66"/>
      <c r="P1349" s="185">
        <f>O1349*H1349</f>
        <v>0</v>
      </c>
      <c r="Q1349" s="185">
        <v>2.82E-3</v>
      </c>
      <c r="R1349" s="185">
        <f>Q1349*H1349</f>
        <v>0.13056599999999999</v>
      </c>
      <c r="S1349" s="185">
        <v>0</v>
      </c>
      <c r="T1349" s="186">
        <f>S1349*H1349</f>
        <v>0</v>
      </c>
      <c r="U1349" s="36"/>
      <c r="V1349" s="36"/>
      <c r="W1349" s="36"/>
      <c r="X1349" s="36"/>
      <c r="Y1349" s="36"/>
      <c r="Z1349" s="36"/>
      <c r="AA1349" s="36"/>
      <c r="AB1349" s="36"/>
      <c r="AC1349" s="36"/>
      <c r="AD1349" s="36"/>
      <c r="AE1349" s="36"/>
      <c r="AR1349" s="187" t="s">
        <v>295</v>
      </c>
      <c r="AT1349" s="187" t="s">
        <v>196</v>
      </c>
      <c r="AU1349" s="187" t="s">
        <v>88</v>
      </c>
      <c r="AY1349" s="19" t="s">
        <v>193</v>
      </c>
      <c r="BE1349" s="188">
        <f>IF(N1349="základní",J1349,0)</f>
        <v>0</v>
      </c>
      <c r="BF1349" s="188">
        <f>IF(N1349="snížená",J1349,0)</f>
        <v>0</v>
      </c>
      <c r="BG1349" s="188">
        <f>IF(N1349="zákl. přenesená",J1349,0)</f>
        <v>0</v>
      </c>
      <c r="BH1349" s="188">
        <f>IF(N1349="sníž. přenesená",J1349,0)</f>
        <v>0</v>
      </c>
      <c r="BI1349" s="188">
        <f>IF(N1349="nulová",J1349,0)</f>
        <v>0</v>
      </c>
      <c r="BJ1349" s="19" t="s">
        <v>86</v>
      </c>
      <c r="BK1349" s="188">
        <f>ROUND(I1349*H1349,2)</f>
        <v>0</v>
      </c>
      <c r="BL1349" s="19" t="s">
        <v>295</v>
      </c>
      <c r="BM1349" s="187" t="s">
        <v>1283</v>
      </c>
    </row>
    <row r="1350" spans="1:65" s="2" customFormat="1" ht="11.25">
      <c r="A1350" s="36"/>
      <c r="B1350" s="37"/>
      <c r="C1350" s="38"/>
      <c r="D1350" s="222" t="s">
        <v>214</v>
      </c>
      <c r="E1350" s="38"/>
      <c r="F1350" s="223" t="s">
        <v>1284</v>
      </c>
      <c r="G1350" s="38"/>
      <c r="H1350" s="38"/>
      <c r="I1350" s="224"/>
      <c r="J1350" s="38"/>
      <c r="K1350" s="38"/>
      <c r="L1350" s="41"/>
      <c r="M1350" s="225"/>
      <c r="N1350" s="226"/>
      <c r="O1350" s="66"/>
      <c r="P1350" s="66"/>
      <c r="Q1350" s="66"/>
      <c r="R1350" s="66"/>
      <c r="S1350" s="66"/>
      <c r="T1350" s="67"/>
      <c r="U1350" s="36"/>
      <c r="V1350" s="36"/>
      <c r="W1350" s="36"/>
      <c r="X1350" s="36"/>
      <c r="Y1350" s="36"/>
      <c r="Z1350" s="36"/>
      <c r="AA1350" s="36"/>
      <c r="AB1350" s="36"/>
      <c r="AC1350" s="36"/>
      <c r="AD1350" s="36"/>
      <c r="AE1350" s="36"/>
      <c r="AT1350" s="19" t="s">
        <v>214</v>
      </c>
      <c r="AU1350" s="19" t="s">
        <v>88</v>
      </c>
    </row>
    <row r="1351" spans="1:65" s="13" customFormat="1" ht="11.25">
      <c r="B1351" s="189"/>
      <c r="C1351" s="190"/>
      <c r="D1351" s="191" t="s">
        <v>202</v>
      </c>
      <c r="E1351" s="192" t="s">
        <v>19</v>
      </c>
      <c r="F1351" s="193" t="s">
        <v>203</v>
      </c>
      <c r="G1351" s="190"/>
      <c r="H1351" s="192" t="s">
        <v>19</v>
      </c>
      <c r="I1351" s="194"/>
      <c r="J1351" s="190"/>
      <c r="K1351" s="190"/>
      <c r="L1351" s="195"/>
      <c r="M1351" s="196"/>
      <c r="N1351" s="197"/>
      <c r="O1351" s="197"/>
      <c r="P1351" s="197"/>
      <c r="Q1351" s="197"/>
      <c r="R1351" s="197"/>
      <c r="S1351" s="197"/>
      <c r="T1351" s="198"/>
      <c r="AT1351" s="199" t="s">
        <v>202</v>
      </c>
      <c r="AU1351" s="199" t="s">
        <v>88</v>
      </c>
      <c r="AV1351" s="13" t="s">
        <v>86</v>
      </c>
      <c r="AW1351" s="13" t="s">
        <v>37</v>
      </c>
      <c r="AX1351" s="13" t="s">
        <v>78</v>
      </c>
      <c r="AY1351" s="199" t="s">
        <v>193</v>
      </c>
    </row>
    <row r="1352" spans="1:65" s="13" customFormat="1" ht="11.25">
      <c r="B1352" s="189"/>
      <c r="C1352" s="190"/>
      <c r="D1352" s="191" t="s">
        <v>202</v>
      </c>
      <c r="E1352" s="192" t="s">
        <v>19</v>
      </c>
      <c r="F1352" s="193" t="s">
        <v>1249</v>
      </c>
      <c r="G1352" s="190"/>
      <c r="H1352" s="192" t="s">
        <v>19</v>
      </c>
      <c r="I1352" s="194"/>
      <c r="J1352" s="190"/>
      <c r="K1352" s="190"/>
      <c r="L1352" s="195"/>
      <c r="M1352" s="196"/>
      <c r="N1352" s="197"/>
      <c r="O1352" s="197"/>
      <c r="P1352" s="197"/>
      <c r="Q1352" s="197"/>
      <c r="R1352" s="197"/>
      <c r="S1352" s="197"/>
      <c r="T1352" s="198"/>
      <c r="AT1352" s="199" t="s">
        <v>202</v>
      </c>
      <c r="AU1352" s="199" t="s">
        <v>88</v>
      </c>
      <c r="AV1352" s="13" t="s">
        <v>86</v>
      </c>
      <c r="AW1352" s="13" t="s">
        <v>37</v>
      </c>
      <c r="AX1352" s="13" t="s">
        <v>78</v>
      </c>
      <c r="AY1352" s="199" t="s">
        <v>193</v>
      </c>
    </row>
    <row r="1353" spans="1:65" s="13" customFormat="1" ht="11.25">
      <c r="B1353" s="189"/>
      <c r="C1353" s="190"/>
      <c r="D1353" s="191" t="s">
        <v>202</v>
      </c>
      <c r="E1353" s="192" t="s">
        <v>19</v>
      </c>
      <c r="F1353" s="193" t="s">
        <v>205</v>
      </c>
      <c r="G1353" s="190"/>
      <c r="H1353" s="192" t="s">
        <v>19</v>
      </c>
      <c r="I1353" s="194"/>
      <c r="J1353" s="190"/>
      <c r="K1353" s="190"/>
      <c r="L1353" s="195"/>
      <c r="M1353" s="196"/>
      <c r="N1353" s="197"/>
      <c r="O1353" s="197"/>
      <c r="P1353" s="197"/>
      <c r="Q1353" s="197"/>
      <c r="R1353" s="197"/>
      <c r="S1353" s="197"/>
      <c r="T1353" s="198"/>
      <c r="AT1353" s="199" t="s">
        <v>202</v>
      </c>
      <c r="AU1353" s="199" t="s">
        <v>88</v>
      </c>
      <c r="AV1353" s="13" t="s">
        <v>86</v>
      </c>
      <c r="AW1353" s="13" t="s">
        <v>37</v>
      </c>
      <c r="AX1353" s="13" t="s">
        <v>78</v>
      </c>
      <c r="AY1353" s="199" t="s">
        <v>193</v>
      </c>
    </row>
    <row r="1354" spans="1:65" s="13" customFormat="1" ht="11.25">
      <c r="B1354" s="189"/>
      <c r="C1354" s="190"/>
      <c r="D1354" s="191" t="s">
        <v>202</v>
      </c>
      <c r="E1354" s="192" t="s">
        <v>19</v>
      </c>
      <c r="F1354" s="193" t="s">
        <v>1250</v>
      </c>
      <c r="G1354" s="190"/>
      <c r="H1354" s="192" t="s">
        <v>19</v>
      </c>
      <c r="I1354" s="194"/>
      <c r="J1354" s="190"/>
      <c r="K1354" s="190"/>
      <c r="L1354" s="195"/>
      <c r="M1354" s="196"/>
      <c r="N1354" s="197"/>
      <c r="O1354" s="197"/>
      <c r="P1354" s="197"/>
      <c r="Q1354" s="197"/>
      <c r="R1354" s="197"/>
      <c r="S1354" s="197"/>
      <c r="T1354" s="198"/>
      <c r="AT1354" s="199" t="s">
        <v>202</v>
      </c>
      <c r="AU1354" s="199" t="s">
        <v>88</v>
      </c>
      <c r="AV1354" s="13" t="s">
        <v>86</v>
      </c>
      <c r="AW1354" s="13" t="s">
        <v>37</v>
      </c>
      <c r="AX1354" s="13" t="s">
        <v>78</v>
      </c>
      <c r="AY1354" s="199" t="s">
        <v>193</v>
      </c>
    </row>
    <row r="1355" spans="1:65" s="14" customFormat="1" ht="11.25">
      <c r="B1355" s="200"/>
      <c r="C1355" s="201"/>
      <c r="D1355" s="191" t="s">
        <v>202</v>
      </c>
      <c r="E1355" s="202" t="s">
        <v>19</v>
      </c>
      <c r="F1355" s="203" t="s">
        <v>1285</v>
      </c>
      <c r="G1355" s="201"/>
      <c r="H1355" s="204">
        <v>46.3</v>
      </c>
      <c r="I1355" s="205"/>
      <c r="J1355" s="201"/>
      <c r="K1355" s="201"/>
      <c r="L1355" s="206"/>
      <c r="M1355" s="207"/>
      <c r="N1355" s="208"/>
      <c r="O1355" s="208"/>
      <c r="P1355" s="208"/>
      <c r="Q1355" s="208"/>
      <c r="R1355" s="208"/>
      <c r="S1355" s="208"/>
      <c r="T1355" s="209"/>
      <c r="AT1355" s="210" t="s">
        <v>202</v>
      </c>
      <c r="AU1355" s="210" t="s">
        <v>88</v>
      </c>
      <c r="AV1355" s="14" t="s">
        <v>88</v>
      </c>
      <c r="AW1355" s="14" t="s">
        <v>37</v>
      </c>
      <c r="AX1355" s="14" t="s">
        <v>78</v>
      </c>
      <c r="AY1355" s="210" t="s">
        <v>193</v>
      </c>
    </row>
    <row r="1356" spans="1:65" s="15" customFormat="1" ht="11.25">
      <c r="B1356" s="211"/>
      <c r="C1356" s="212"/>
      <c r="D1356" s="191" t="s">
        <v>202</v>
      </c>
      <c r="E1356" s="213" t="s">
        <v>19</v>
      </c>
      <c r="F1356" s="214" t="s">
        <v>207</v>
      </c>
      <c r="G1356" s="212"/>
      <c r="H1356" s="215">
        <v>46.3</v>
      </c>
      <c r="I1356" s="216"/>
      <c r="J1356" s="212"/>
      <c r="K1356" s="212"/>
      <c r="L1356" s="217"/>
      <c r="M1356" s="218"/>
      <c r="N1356" s="219"/>
      <c r="O1356" s="219"/>
      <c r="P1356" s="219"/>
      <c r="Q1356" s="219"/>
      <c r="R1356" s="219"/>
      <c r="S1356" s="219"/>
      <c r="T1356" s="220"/>
      <c r="AT1356" s="221" t="s">
        <v>202</v>
      </c>
      <c r="AU1356" s="221" t="s">
        <v>88</v>
      </c>
      <c r="AV1356" s="15" t="s">
        <v>200</v>
      </c>
      <c r="AW1356" s="15" t="s">
        <v>37</v>
      </c>
      <c r="AX1356" s="15" t="s">
        <v>86</v>
      </c>
      <c r="AY1356" s="221" t="s">
        <v>193</v>
      </c>
    </row>
    <row r="1357" spans="1:65" s="2" customFormat="1" ht="24.2" customHeight="1">
      <c r="A1357" s="36"/>
      <c r="B1357" s="37"/>
      <c r="C1357" s="176" t="s">
        <v>1286</v>
      </c>
      <c r="D1357" s="176" t="s">
        <v>196</v>
      </c>
      <c r="E1357" s="177" t="s">
        <v>1287</v>
      </c>
      <c r="F1357" s="178" t="s">
        <v>1288</v>
      </c>
      <c r="G1357" s="179" t="s">
        <v>425</v>
      </c>
      <c r="H1357" s="180">
        <v>1</v>
      </c>
      <c r="I1357" s="181"/>
      <c r="J1357" s="182">
        <f>ROUND(I1357*H1357,2)</f>
        <v>0</v>
      </c>
      <c r="K1357" s="178" t="s">
        <v>19</v>
      </c>
      <c r="L1357" s="41"/>
      <c r="M1357" s="183" t="s">
        <v>19</v>
      </c>
      <c r="N1357" s="184" t="s">
        <v>49</v>
      </c>
      <c r="O1357" s="66"/>
      <c r="P1357" s="185">
        <f>O1357*H1357</f>
        <v>0</v>
      </c>
      <c r="Q1357" s="185">
        <v>2.81E-3</v>
      </c>
      <c r="R1357" s="185">
        <f>Q1357*H1357</f>
        <v>2.81E-3</v>
      </c>
      <c r="S1357" s="185">
        <v>0</v>
      </c>
      <c r="T1357" s="186">
        <f>S1357*H1357</f>
        <v>0</v>
      </c>
      <c r="U1357" s="36"/>
      <c r="V1357" s="36"/>
      <c r="W1357" s="36"/>
      <c r="X1357" s="36"/>
      <c r="Y1357" s="36"/>
      <c r="Z1357" s="36"/>
      <c r="AA1357" s="36"/>
      <c r="AB1357" s="36"/>
      <c r="AC1357" s="36"/>
      <c r="AD1357" s="36"/>
      <c r="AE1357" s="36"/>
      <c r="AR1357" s="187" t="s">
        <v>295</v>
      </c>
      <c r="AT1357" s="187" t="s">
        <v>196</v>
      </c>
      <c r="AU1357" s="187" t="s">
        <v>88</v>
      </c>
      <c r="AY1357" s="19" t="s">
        <v>193</v>
      </c>
      <c r="BE1357" s="188">
        <f>IF(N1357="základní",J1357,0)</f>
        <v>0</v>
      </c>
      <c r="BF1357" s="188">
        <f>IF(N1357="snížená",J1357,0)</f>
        <v>0</v>
      </c>
      <c r="BG1357" s="188">
        <f>IF(N1357="zákl. přenesená",J1357,0)</f>
        <v>0</v>
      </c>
      <c r="BH1357" s="188">
        <f>IF(N1357="sníž. přenesená",J1357,0)</f>
        <v>0</v>
      </c>
      <c r="BI1357" s="188">
        <f>IF(N1357="nulová",J1357,0)</f>
        <v>0</v>
      </c>
      <c r="BJ1357" s="19" t="s">
        <v>86</v>
      </c>
      <c r="BK1357" s="188">
        <f>ROUND(I1357*H1357,2)</f>
        <v>0</v>
      </c>
      <c r="BL1357" s="19" t="s">
        <v>295</v>
      </c>
      <c r="BM1357" s="187" t="s">
        <v>1289</v>
      </c>
    </row>
    <row r="1358" spans="1:65" s="13" customFormat="1" ht="11.25">
      <c r="B1358" s="189"/>
      <c r="C1358" s="190"/>
      <c r="D1358" s="191" t="s">
        <v>202</v>
      </c>
      <c r="E1358" s="192" t="s">
        <v>19</v>
      </c>
      <c r="F1358" s="193" t="s">
        <v>203</v>
      </c>
      <c r="G1358" s="190"/>
      <c r="H1358" s="192" t="s">
        <v>19</v>
      </c>
      <c r="I1358" s="194"/>
      <c r="J1358" s="190"/>
      <c r="K1358" s="190"/>
      <c r="L1358" s="195"/>
      <c r="M1358" s="196"/>
      <c r="N1358" s="197"/>
      <c r="O1358" s="197"/>
      <c r="P1358" s="197"/>
      <c r="Q1358" s="197"/>
      <c r="R1358" s="197"/>
      <c r="S1358" s="197"/>
      <c r="T1358" s="198"/>
      <c r="AT1358" s="199" t="s">
        <v>202</v>
      </c>
      <c r="AU1358" s="199" t="s">
        <v>88</v>
      </c>
      <c r="AV1358" s="13" t="s">
        <v>86</v>
      </c>
      <c r="AW1358" s="13" t="s">
        <v>37</v>
      </c>
      <c r="AX1358" s="13" t="s">
        <v>78</v>
      </c>
      <c r="AY1358" s="199" t="s">
        <v>193</v>
      </c>
    </row>
    <row r="1359" spans="1:65" s="13" customFormat="1" ht="11.25">
      <c r="B1359" s="189"/>
      <c r="C1359" s="190"/>
      <c r="D1359" s="191" t="s">
        <v>202</v>
      </c>
      <c r="E1359" s="192" t="s">
        <v>19</v>
      </c>
      <c r="F1359" s="193" t="s">
        <v>1249</v>
      </c>
      <c r="G1359" s="190"/>
      <c r="H1359" s="192" t="s">
        <v>19</v>
      </c>
      <c r="I1359" s="194"/>
      <c r="J1359" s="190"/>
      <c r="K1359" s="190"/>
      <c r="L1359" s="195"/>
      <c r="M1359" s="196"/>
      <c r="N1359" s="197"/>
      <c r="O1359" s="197"/>
      <c r="P1359" s="197"/>
      <c r="Q1359" s="197"/>
      <c r="R1359" s="197"/>
      <c r="S1359" s="197"/>
      <c r="T1359" s="198"/>
      <c r="AT1359" s="199" t="s">
        <v>202</v>
      </c>
      <c r="AU1359" s="199" t="s">
        <v>88</v>
      </c>
      <c r="AV1359" s="13" t="s">
        <v>86</v>
      </c>
      <c r="AW1359" s="13" t="s">
        <v>37</v>
      </c>
      <c r="AX1359" s="13" t="s">
        <v>78</v>
      </c>
      <c r="AY1359" s="199" t="s">
        <v>193</v>
      </c>
    </row>
    <row r="1360" spans="1:65" s="13" customFormat="1" ht="11.25">
      <c r="B1360" s="189"/>
      <c r="C1360" s="190"/>
      <c r="D1360" s="191" t="s">
        <v>202</v>
      </c>
      <c r="E1360" s="192" t="s">
        <v>19</v>
      </c>
      <c r="F1360" s="193" t="s">
        <v>205</v>
      </c>
      <c r="G1360" s="190"/>
      <c r="H1360" s="192" t="s">
        <v>19</v>
      </c>
      <c r="I1360" s="194"/>
      <c r="J1360" s="190"/>
      <c r="K1360" s="190"/>
      <c r="L1360" s="195"/>
      <c r="M1360" s="196"/>
      <c r="N1360" s="197"/>
      <c r="O1360" s="197"/>
      <c r="P1360" s="197"/>
      <c r="Q1360" s="197"/>
      <c r="R1360" s="197"/>
      <c r="S1360" s="197"/>
      <c r="T1360" s="198"/>
      <c r="AT1360" s="199" t="s">
        <v>202</v>
      </c>
      <c r="AU1360" s="199" t="s">
        <v>88</v>
      </c>
      <c r="AV1360" s="13" t="s">
        <v>86</v>
      </c>
      <c r="AW1360" s="13" t="s">
        <v>37</v>
      </c>
      <c r="AX1360" s="13" t="s">
        <v>78</v>
      </c>
      <c r="AY1360" s="199" t="s">
        <v>193</v>
      </c>
    </row>
    <row r="1361" spans="1:65" s="13" customFormat="1" ht="11.25">
      <c r="B1361" s="189"/>
      <c r="C1361" s="190"/>
      <c r="D1361" s="191" t="s">
        <v>202</v>
      </c>
      <c r="E1361" s="192" t="s">
        <v>19</v>
      </c>
      <c r="F1361" s="193" t="s">
        <v>1250</v>
      </c>
      <c r="G1361" s="190"/>
      <c r="H1361" s="192" t="s">
        <v>19</v>
      </c>
      <c r="I1361" s="194"/>
      <c r="J1361" s="190"/>
      <c r="K1361" s="190"/>
      <c r="L1361" s="195"/>
      <c r="M1361" s="196"/>
      <c r="N1361" s="197"/>
      <c r="O1361" s="197"/>
      <c r="P1361" s="197"/>
      <c r="Q1361" s="197"/>
      <c r="R1361" s="197"/>
      <c r="S1361" s="197"/>
      <c r="T1361" s="198"/>
      <c r="AT1361" s="199" t="s">
        <v>202</v>
      </c>
      <c r="AU1361" s="199" t="s">
        <v>88</v>
      </c>
      <c r="AV1361" s="13" t="s">
        <v>86</v>
      </c>
      <c r="AW1361" s="13" t="s">
        <v>37</v>
      </c>
      <c r="AX1361" s="13" t="s">
        <v>78</v>
      </c>
      <c r="AY1361" s="199" t="s">
        <v>193</v>
      </c>
    </row>
    <row r="1362" spans="1:65" s="14" customFormat="1" ht="11.25">
      <c r="B1362" s="200"/>
      <c r="C1362" s="201"/>
      <c r="D1362" s="191" t="s">
        <v>202</v>
      </c>
      <c r="E1362" s="202" t="s">
        <v>19</v>
      </c>
      <c r="F1362" s="203" t="s">
        <v>1257</v>
      </c>
      <c r="G1362" s="201"/>
      <c r="H1362" s="204">
        <v>1</v>
      </c>
      <c r="I1362" s="205"/>
      <c r="J1362" s="201"/>
      <c r="K1362" s="201"/>
      <c r="L1362" s="206"/>
      <c r="M1362" s="207"/>
      <c r="N1362" s="208"/>
      <c r="O1362" s="208"/>
      <c r="P1362" s="208"/>
      <c r="Q1362" s="208"/>
      <c r="R1362" s="208"/>
      <c r="S1362" s="208"/>
      <c r="T1362" s="209"/>
      <c r="AT1362" s="210" t="s">
        <v>202</v>
      </c>
      <c r="AU1362" s="210" t="s">
        <v>88</v>
      </c>
      <c r="AV1362" s="14" t="s">
        <v>88</v>
      </c>
      <c r="AW1362" s="14" t="s">
        <v>37</v>
      </c>
      <c r="AX1362" s="14" t="s">
        <v>78</v>
      </c>
      <c r="AY1362" s="210" t="s">
        <v>193</v>
      </c>
    </row>
    <row r="1363" spans="1:65" s="15" customFormat="1" ht="11.25">
      <c r="B1363" s="211"/>
      <c r="C1363" s="212"/>
      <c r="D1363" s="191" t="s">
        <v>202</v>
      </c>
      <c r="E1363" s="213" t="s">
        <v>19</v>
      </c>
      <c r="F1363" s="214" t="s">
        <v>207</v>
      </c>
      <c r="G1363" s="212"/>
      <c r="H1363" s="215">
        <v>1</v>
      </c>
      <c r="I1363" s="216"/>
      <c r="J1363" s="212"/>
      <c r="K1363" s="212"/>
      <c r="L1363" s="217"/>
      <c r="M1363" s="218"/>
      <c r="N1363" s="219"/>
      <c r="O1363" s="219"/>
      <c r="P1363" s="219"/>
      <c r="Q1363" s="219"/>
      <c r="R1363" s="219"/>
      <c r="S1363" s="219"/>
      <c r="T1363" s="220"/>
      <c r="AT1363" s="221" t="s">
        <v>202</v>
      </c>
      <c r="AU1363" s="221" t="s">
        <v>88</v>
      </c>
      <c r="AV1363" s="15" t="s">
        <v>200</v>
      </c>
      <c r="AW1363" s="15" t="s">
        <v>37</v>
      </c>
      <c r="AX1363" s="15" t="s">
        <v>86</v>
      </c>
      <c r="AY1363" s="221" t="s">
        <v>193</v>
      </c>
    </row>
    <row r="1364" spans="1:65" s="2" customFormat="1" ht="24.2" customHeight="1">
      <c r="A1364" s="36"/>
      <c r="B1364" s="37"/>
      <c r="C1364" s="176" t="s">
        <v>1290</v>
      </c>
      <c r="D1364" s="176" t="s">
        <v>196</v>
      </c>
      <c r="E1364" s="177" t="s">
        <v>1291</v>
      </c>
      <c r="F1364" s="178" t="s">
        <v>1292</v>
      </c>
      <c r="G1364" s="179" t="s">
        <v>425</v>
      </c>
      <c r="H1364" s="180">
        <v>11.8</v>
      </c>
      <c r="I1364" s="181"/>
      <c r="J1364" s="182">
        <f>ROUND(I1364*H1364,2)</f>
        <v>0</v>
      </c>
      <c r="K1364" s="178" t="s">
        <v>19</v>
      </c>
      <c r="L1364" s="41"/>
      <c r="M1364" s="183" t="s">
        <v>19</v>
      </c>
      <c r="N1364" s="184" t="s">
        <v>49</v>
      </c>
      <c r="O1364" s="66"/>
      <c r="P1364" s="185">
        <f>O1364*H1364</f>
        <v>0</v>
      </c>
      <c r="Q1364" s="185">
        <v>3.7499999999999999E-3</v>
      </c>
      <c r="R1364" s="185">
        <f>Q1364*H1364</f>
        <v>4.4249999999999998E-2</v>
      </c>
      <c r="S1364" s="185">
        <v>0</v>
      </c>
      <c r="T1364" s="186">
        <f>S1364*H1364</f>
        <v>0</v>
      </c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R1364" s="187" t="s">
        <v>295</v>
      </c>
      <c r="AT1364" s="187" t="s">
        <v>196</v>
      </c>
      <c r="AU1364" s="187" t="s">
        <v>88</v>
      </c>
      <c r="AY1364" s="19" t="s">
        <v>193</v>
      </c>
      <c r="BE1364" s="188">
        <f>IF(N1364="základní",J1364,0)</f>
        <v>0</v>
      </c>
      <c r="BF1364" s="188">
        <f>IF(N1364="snížená",J1364,0)</f>
        <v>0</v>
      </c>
      <c r="BG1364" s="188">
        <f>IF(N1364="zákl. přenesená",J1364,0)</f>
        <v>0</v>
      </c>
      <c r="BH1364" s="188">
        <f>IF(N1364="sníž. přenesená",J1364,0)</f>
        <v>0</v>
      </c>
      <c r="BI1364" s="188">
        <f>IF(N1364="nulová",J1364,0)</f>
        <v>0</v>
      </c>
      <c r="BJ1364" s="19" t="s">
        <v>86</v>
      </c>
      <c r="BK1364" s="188">
        <f>ROUND(I1364*H1364,2)</f>
        <v>0</v>
      </c>
      <c r="BL1364" s="19" t="s">
        <v>295</v>
      </c>
      <c r="BM1364" s="187" t="s">
        <v>1293</v>
      </c>
    </row>
    <row r="1365" spans="1:65" s="13" customFormat="1" ht="11.25">
      <c r="B1365" s="189"/>
      <c r="C1365" s="190"/>
      <c r="D1365" s="191" t="s">
        <v>202</v>
      </c>
      <c r="E1365" s="192" t="s">
        <v>19</v>
      </c>
      <c r="F1365" s="193" t="s">
        <v>203</v>
      </c>
      <c r="G1365" s="190"/>
      <c r="H1365" s="192" t="s">
        <v>19</v>
      </c>
      <c r="I1365" s="194"/>
      <c r="J1365" s="190"/>
      <c r="K1365" s="190"/>
      <c r="L1365" s="195"/>
      <c r="M1365" s="196"/>
      <c r="N1365" s="197"/>
      <c r="O1365" s="197"/>
      <c r="P1365" s="197"/>
      <c r="Q1365" s="197"/>
      <c r="R1365" s="197"/>
      <c r="S1365" s="197"/>
      <c r="T1365" s="198"/>
      <c r="AT1365" s="199" t="s">
        <v>202</v>
      </c>
      <c r="AU1365" s="199" t="s">
        <v>88</v>
      </c>
      <c r="AV1365" s="13" t="s">
        <v>86</v>
      </c>
      <c r="AW1365" s="13" t="s">
        <v>37</v>
      </c>
      <c r="AX1365" s="13" t="s">
        <v>78</v>
      </c>
      <c r="AY1365" s="199" t="s">
        <v>193</v>
      </c>
    </row>
    <row r="1366" spans="1:65" s="13" customFormat="1" ht="11.25">
      <c r="B1366" s="189"/>
      <c r="C1366" s="190"/>
      <c r="D1366" s="191" t="s">
        <v>202</v>
      </c>
      <c r="E1366" s="192" t="s">
        <v>19</v>
      </c>
      <c r="F1366" s="193" t="s">
        <v>1249</v>
      </c>
      <c r="G1366" s="190"/>
      <c r="H1366" s="192" t="s">
        <v>19</v>
      </c>
      <c r="I1366" s="194"/>
      <c r="J1366" s="190"/>
      <c r="K1366" s="190"/>
      <c r="L1366" s="195"/>
      <c r="M1366" s="196"/>
      <c r="N1366" s="197"/>
      <c r="O1366" s="197"/>
      <c r="P1366" s="197"/>
      <c r="Q1366" s="197"/>
      <c r="R1366" s="197"/>
      <c r="S1366" s="197"/>
      <c r="T1366" s="198"/>
      <c r="AT1366" s="199" t="s">
        <v>202</v>
      </c>
      <c r="AU1366" s="199" t="s">
        <v>88</v>
      </c>
      <c r="AV1366" s="13" t="s">
        <v>86</v>
      </c>
      <c r="AW1366" s="13" t="s">
        <v>37</v>
      </c>
      <c r="AX1366" s="13" t="s">
        <v>78</v>
      </c>
      <c r="AY1366" s="199" t="s">
        <v>193</v>
      </c>
    </row>
    <row r="1367" spans="1:65" s="13" customFormat="1" ht="11.25">
      <c r="B1367" s="189"/>
      <c r="C1367" s="190"/>
      <c r="D1367" s="191" t="s">
        <v>202</v>
      </c>
      <c r="E1367" s="192" t="s">
        <v>19</v>
      </c>
      <c r="F1367" s="193" t="s">
        <v>205</v>
      </c>
      <c r="G1367" s="190"/>
      <c r="H1367" s="192" t="s">
        <v>19</v>
      </c>
      <c r="I1367" s="194"/>
      <c r="J1367" s="190"/>
      <c r="K1367" s="190"/>
      <c r="L1367" s="195"/>
      <c r="M1367" s="196"/>
      <c r="N1367" s="197"/>
      <c r="O1367" s="197"/>
      <c r="P1367" s="197"/>
      <c r="Q1367" s="197"/>
      <c r="R1367" s="197"/>
      <c r="S1367" s="197"/>
      <c r="T1367" s="198"/>
      <c r="AT1367" s="199" t="s">
        <v>202</v>
      </c>
      <c r="AU1367" s="199" t="s">
        <v>88</v>
      </c>
      <c r="AV1367" s="13" t="s">
        <v>86</v>
      </c>
      <c r="AW1367" s="13" t="s">
        <v>37</v>
      </c>
      <c r="AX1367" s="13" t="s">
        <v>78</v>
      </c>
      <c r="AY1367" s="199" t="s">
        <v>193</v>
      </c>
    </row>
    <row r="1368" spans="1:65" s="13" customFormat="1" ht="11.25">
      <c r="B1368" s="189"/>
      <c r="C1368" s="190"/>
      <c r="D1368" s="191" t="s">
        <v>202</v>
      </c>
      <c r="E1368" s="192" t="s">
        <v>19</v>
      </c>
      <c r="F1368" s="193" t="s">
        <v>1250</v>
      </c>
      <c r="G1368" s="190"/>
      <c r="H1368" s="192" t="s">
        <v>19</v>
      </c>
      <c r="I1368" s="194"/>
      <c r="J1368" s="190"/>
      <c r="K1368" s="190"/>
      <c r="L1368" s="195"/>
      <c r="M1368" s="196"/>
      <c r="N1368" s="197"/>
      <c r="O1368" s="197"/>
      <c r="P1368" s="197"/>
      <c r="Q1368" s="197"/>
      <c r="R1368" s="197"/>
      <c r="S1368" s="197"/>
      <c r="T1368" s="198"/>
      <c r="AT1368" s="199" t="s">
        <v>202</v>
      </c>
      <c r="AU1368" s="199" t="s">
        <v>88</v>
      </c>
      <c r="AV1368" s="13" t="s">
        <v>86</v>
      </c>
      <c r="AW1368" s="13" t="s">
        <v>37</v>
      </c>
      <c r="AX1368" s="13" t="s">
        <v>78</v>
      </c>
      <c r="AY1368" s="199" t="s">
        <v>193</v>
      </c>
    </row>
    <row r="1369" spans="1:65" s="14" customFormat="1" ht="11.25">
      <c r="B1369" s="200"/>
      <c r="C1369" s="201"/>
      <c r="D1369" s="191" t="s">
        <v>202</v>
      </c>
      <c r="E1369" s="202" t="s">
        <v>19</v>
      </c>
      <c r="F1369" s="203" t="s">
        <v>1262</v>
      </c>
      <c r="G1369" s="201"/>
      <c r="H1369" s="204">
        <v>11.8</v>
      </c>
      <c r="I1369" s="205"/>
      <c r="J1369" s="201"/>
      <c r="K1369" s="201"/>
      <c r="L1369" s="206"/>
      <c r="M1369" s="207"/>
      <c r="N1369" s="208"/>
      <c r="O1369" s="208"/>
      <c r="P1369" s="208"/>
      <c r="Q1369" s="208"/>
      <c r="R1369" s="208"/>
      <c r="S1369" s="208"/>
      <c r="T1369" s="209"/>
      <c r="AT1369" s="210" t="s">
        <v>202</v>
      </c>
      <c r="AU1369" s="210" t="s">
        <v>88</v>
      </c>
      <c r="AV1369" s="14" t="s">
        <v>88</v>
      </c>
      <c r="AW1369" s="14" t="s">
        <v>37</v>
      </c>
      <c r="AX1369" s="14" t="s">
        <v>78</v>
      </c>
      <c r="AY1369" s="210" t="s">
        <v>193</v>
      </c>
    </row>
    <row r="1370" spans="1:65" s="15" customFormat="1" ht="11.25">
      <c r="B1370" s="211"/>
      <c r="C1370" s="212"/>
      <c r="D1370" s="191" t="s">
        <v>202</v>
      </c>
      <c r="E1370" s="213" t="s">
        <v>19</v>
      </c>
      <c r="F1370" s="214" t="s">
        <v>207</v>
      </c>
      <c r="G1370" s="212"/>
      <c r="H1370" s="215">
        <v>11.8</v>
      </c>
      <c r="I1370" s="216"/>
      <c r="J1370" s="212"/>
      <c r="K1370" s="212"/>
      <c r="L1370" s="217"/>
      <c r="M1370" s="218"/>
      <c r="N1370" s="219"/>
      <c r="O1370" s="219"/>
      <c r="P1370" s="219"/>
      <c r="Q1370" s="219"/>
      <c r="R1370" s="219"/>
      <c r="S1370" s="219"/>
      <c r="T1370" s="220"/>
      <c r="AT1370" s="221" t="s">
        <v>202</v>
      </c>
      <c r="AU1370" s="221" t="s">
        <v>88</v>
      </c>
      <c r="AV1370" s="15" t="s">
        <v>200</v>
      </c>
      <c r="AW1370" s="15" t="s">
        <v>37</v>
      </c>
      <c r="AX1370" s="15" t="s">
        <v>86</v>
      </c>
      <c r="AY1370" s="221" t="s">
        <v>193</v>
      </c>
    </row>
    <row r="1371" spans="1:65" s="2" customFormat="1" ht="24.2" customHeight="1">
      <c r="A1371" s="36"/>
      <c r="B1371" s="37"/>
      <c r="C1371" s="176" t="s">
        <v>1294</v>
      </c>
      <c r="D1371" s="176" t="s">
        <v>196</v>
      </c>
      <c r="E1371" s="177" t="s">
        <v>1295</v>
      </c>
      <c r="F1371" s="178" t="s">
        <v>1296</v>
      </c>
      <c r="G1371" s="179" t="s">
        <v>425</v>
      </c>
      <c r="H1371" s="180">
        <v>31.2</v>
      </c>
      <c r="I1371" s="181"/>
      <c r="J1371" s="182">
        <f>ROUND(I1371*H1371,2)</f>
        <v>0</v>
      </c>
      <c r="K1371" s="178" t="s">
        <v>19</v>
      </c>
      <c r="L1371" s="41"/>
      <c r="M1371" s="183" t="s">
        <v>19</v>
      </c>
      <c r="N1371" s="184" t="s">
        <v>49</v>
      </c>
      <c r="O1371" s="66"/>
      <c r="P1371" s="185">
        <f>O1371*H1371</f>
        <v>0</v>
      </c>
      <c r="Q1371" s="185">
        <v>2.81E-3</v>
      </c>
      <c r="R1371" s="185">
        <f>Q1371*H1371</f>
        <v>8.7672E-2</v>
      </c>
      <c r="S1371" s="185">
        <v>0</v>
      </c>
      <c r="T1371" s="186">
        <f>S1371*H1371</f>
        <v>0</v>
      </c>
      <c r="U1371" s="36"/>
      <c r="V1371" s="36"/>
      <c r="W1371" s="36"/>
      <c r="X1371" s="36"/>
      <c r="Y1371" s="36"/>
      <c r="Z1371" s="36"/>
      <c r="AA1371" s="36"/>
      <c r="AB1371" s="36"/>
      <c r="AC1371" s="36"/>
      <c r="AD1371" s="36"/>
      <c r="AE1371" s="36"/>
      <c r="AR1371" s="187" t="s">
        <v>295</v>
      </c>
      <c r="AT1371" s="187" t="s">
        <v>196</v>
      </c>
      <c r="AU1371" s="187" t="s">
        <v>88</v>
      </c>
      <c r="AY1371" s="19" t="s">
        <v>193</v>
      </c>
      <c r="BE1371" s="188">
        <f>IF(N1371="základní",J1371,0)</f>
        <v>0</v>
      </c>
      <c r="BF1371" s="188">
        <f>IF(N1371="snížená",J1371,0)</f>
        <v>0</v>
      </c>
      <c r="BG1371" s="188">
        <f>IF(N1371="zákl. přenesená",J1371,0)</f>
        <v>0</v>
      </c>
      <c r="BH1371" s="188">
        <f>IF(N1371="sníž. přenesená",J1371,0)</f>
        <v>0</v>
      </c>
      <c r="BI1371" s="188">
        <f>IF(N1371="nulová",J1371,0)</f>
        <v>0</v>
      </c>
      <c r="BJ1371" s="19" t="s">
        <v>86</v>
      </c>
      <c r="BK1371" s="188">
        <f>ROUND(I1371*H1371,2)</f>
        <v>0</v>
      </c>
      <c r="BL1371" s="19" t="s">
        <v>295</v>
      </c>
      <c r="BM1371" s="187" t="s">
        <v>1297</v>
      </c>
    </row>
    <row r="1372" spans="1:65" s="13" customFormat="1" ht="11.25">
      <c r="B1372" s="189"/>
      <c r="C1372" s="190"/>
      <c r="D1372" s="191" t="s">
        <v>202</v>
      </c>
      <c r="E1372" s="192" t="s">
        <v>19</v>
      </c>
      <c r="F1372" s="193" t="s">
        <v>203</v>
      </c>
      <c r="G1372" s="190"/>
      <c r="H1372" s="192" t="s">
        <v>19</v>
      </c>
      <c r="I1372" s="194"/>
      <c r="J1372" s="190"/>
      <c r="K1372" s="190"/>
      <c r="L1372" s="195"/>
      <c r="M1372" s="196"/>
      <c r="N1372" s="197"/>
      <c r="O1372" s="197"/>
      <c r="P1372" s="197"/>
      <c r="Q1372" s="197"/>
      <c r="R1372" s="197"/>
      <c r="S1372" s="197"/>
      <c r="T1372" s="198"/>
      <c r="AT1372" s="199" t="s">
        <v>202</v>
      </c>
      <c r="AU1372" s="199" t="s">
        <v>88</v>
      </c>
      <c r="AV1372" s="13" t="s">
        <v>86</v>
      </c>
      <c r="AW1372" s="13" t="s">
        <v>37</v>
      </c>
      <c r="AX1372" s="13" t="s">
        <v>78</v>
      </c>
      <c r="AY1372" s="199" t="s">
        <v>193</v>
      </c>
    </row>
    <row r="1373" spans="1:65" s="13" customFormat="1" ht="22.5">
      <c r="B1373" s="189"/>
      <c r="C1373" s="190"/>
      <c r="D1373" s="191" t="s">
        <v>202</v>
      </c>
      <c r="E1373" s="192" t="s">
        <v>19</v>
      </c>
      <c r="F1373" s="193" t="s">
        <v>1160</v>
      </c>
      <c r="G1373" s="190"/>
      <c r="H1373" s="192" t="s">
        <v>19</v>
      </c>
      <c r="I1373" s="194"/>
      <c r="J1373" s="190"/>
      <c r="K1373" s="190"/>
      <c r="L1373" s="195"/>
      <c r="M1373" s="196"/>
      <c r="N1373" s="197"/>
      <c r="O1373" s="197"/>
      <c r="P1373" s="197"/>
      <c r="Q1373" s="197"/>
      <c r="R1373" s="197"/>
      <c r="S1373" s="197"/>
      <c r="T1373" s="198"/>
      <c r="AT1373" s="199" t="s">
        <v>202</v>
      </c>
      <c r="AU1373" s="199" t="s">
        <v>88</v>
      </c>
      <c r="AV1373" s="13" t="s">
        <v>86</v>
      </c>
      <c r="AW1373" s="13" t="s">
        <v>37</v>
      </c>
      <c r="AX1373" s="13" t="s">
        <v>78</v>
      </c>
      <c r="AY1373" s="199" t="s">
        <v>193</v>
      </c>
    </row>
    <row r="1374" spans="1:65" s="13" customFormat="1" ht="11.25">
      <c r="B1374" s="189"/>
      <c r="C1374" s="190"/>
      <c r="D1374" s="191" t="s">
        <v>202</v>
      </c>
      <c r="E1374" s="192" t="s">
        <v>19</v>
      </c>
      <c r="F1374" s="193" t="s">
        <v>205</v>
      </c>
      <c r="G1374" s="190"/>
      <c r="H1374" s="192" t="s">
        <v>19</v>
      </c>
      <c r="I1374" s="194"/>
      <c r="J1374" s="190"/>
      <c r="K1374" s="190"/>
      <c r="L1374" s="195"/>
      <c r="M1374" s="196"/>
      <c r="N1374" s="197"/>
      <c r="O1374" s="197"/>
      <c r="P1374" s="197"/>
      <c r="Q1374" s="197"/>
      <c r="R1374" s="197"/>
      <c r="S1374" s="197"/>
      <c r="T1374" s="198"/>
      <c r="AT1374" s="199" t="s">
        <v>202</v>
      </c>
      <c r="AU1374" s="199" t="s">
        <v>88</v>
      </c>
      <c r="AV1374" s="13" t="s">
        <v>86</v>
      </c>
      <c r="AW1374" s="13" t="s">
        <v>37</v>
      </c>
      <c r="AX1374" s="13" t="s">
        <v>78</v>
      </c>
      <c r="AY1374" s="199" t="s">
        <v>193</v>
      </c>
    </row>
    <row r="1375" spans="1:65" s="14" customFormat="1" ht="11.25">
      <c r="B1375" s="200"/>
      <c r="C1375" s="201"/>
      <c r="D1375" s="191" t="s">
        <v>202</v>
      </c>
      <c r="E1375" s="202" t="s">
        <v>19</v>
      </c>
      <c r="F1375" s="203" t="s">
        <v>1298</v>
      </c>
      <c r="G1375" s="201"/>
      <c r="H1375" s="204">
        <v>31.2</v>
      </c>
      <c r="I1375" s="205"/>
      <c r="J1375" s="201"/>
      <c r="K1375" s="201"/>
      <c r="L1375" s="206"/>
      <c r="M1375" s="207"/>
      <c r="N1375" s="208"/>
      <c r="O1375" s="208"/>
      <c r="P1375" s="208"/>
      <c r="Q1375" s="208"/>
      <c r="R1375" s="208"/>
      <c r="S1375" s="208"/>
      <c r="T1375" s="209"/>
      <c r="AT1375" s="210" t="s">
        <v>202</v>
      </c>
      <c r="AU1375" s="210" t="s">
        <v>88</v>
      </c>
      <c r="AV1375" s="14" t="s">
        <v>88</v>
      </c>
      <c r="AW1375" s="14" t="s">
        <v>37</v>
      </c>
      <c r="AX1375" s="14" t="s">
        <v>78</v>
      </c>
      <c r="AY1375" s="210" t="s">
        <v>193</v>
      </c>
    </row>
    <row r="1376" spans="1:65" s="15" customFormat="1" ht="11.25">
      <c r="B1376" s="211"/>
      <c r="C1376" s="212"/>
      <c r="D1376" s="191" t="s">
        <v>202</v>
      </c>
      <c r="E1376" s="213" t="s">
        <v>19</v>
      </c>
      <c r="F1376" s="214" t="s">
        <v>207</v>
      </c>
      <c r="G1376" s="212"/>
      <c r="H1376" s="215">
        <v>31.2</v>
      </c>
      <c r="I1376" s="216"/>
      <c r="J1376" s="212"/>
      <c r="K1376" s="212"/>
      <c r="L1376" s="217"/>
      <c r="M1376" s="218"/>
      <c r="N1376" s="219"/>
      <c r="O1376" s="219"/>
      <c r="P1376" s="219"/>
      <c r="Q1376" s="219"/>
      <c r="R1376" s="219"/>
      <c r="S1376" s="219"/>
      <c r="T1376" s="220"/>
      <c r="AT1376" s="221" t="s">
        <v>202</v>
      </c>
      <c r="AU1376" s="221" t="s">
        <v>88</v>
      </c>
      <c r="AV1376" s="15" t="s">
        <v>200</v>
      </c>
      <c r="AW1376" s="15" t="s">
        <v>37</v>
      </c>
      <c r="AX1376" s="15" t="s">
        <v>86</v>
      </c>
      <c r="AY1376" s="221" t="s">
        <v>193</v>
      </c>
    </row>
    <row r="1377" spans="1:65" s="2" customFormat="1" ht="33" customHeight="1">
      <c r="A1377" s="36"/>
      <c r="B1377" s="37"/>
      <c r="C1377" s="176" t="s">
        <v>1299</v>
      </c>
      <c r="D1377" s="176" t="s">
        <v>196</v>
      </c>
      <c r="E1377" s="177" t="s">
        <v>1300</v>
      </c>
      <c r="F1377" s="178" t="s">
        <v>1301</v>
      </c>
      <c r="G1377" s="179" t="s">
        <v>425</v>
      </c>
      <c r="H1377" s="180">
        <v>17.399999999999999</v>
      </c>
      <c r="I1377" s="181"/>
      <c r="J1377" s="182">
        <f>ROUND(I1377*H1377,2)</f>
        <v>0</v>
      </c>
      <c r="K1377" s="178" t="s">
        <v>212</v>
      </c>
      <c r="L1377" s="41"/>
      <c r="M1377" s="183" t="s">
        <v>19</v>
      </c>
      <c r="N1377" s="184" t="s">
        <v>49</v>
      </c>
      <c r="O1377" s="66"/>
      <c r="P1377" s="185">
        <f>O1377*H1377</f>
        <v>0</v>
      </c>
      <c r="Q1377" s="185">
        <v>4.3200000000000001E-3</v>
      </c>
      <c r="R1377" s="185">
        <f>Q1377*H1377</f>
        <v>7.5167999999999999E-2</v>
      </c>
      <c r="S1377" s="185">
        <v>0</v>
      </c>
      <c r="T1377" s="186">
        <f>S1377*H1377</f>
        <v>0</v>
      </c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R1377" s="187" t="s">
        <v>295</v>
      </c>
      <c r="AT1377" s="187" t="s">
        <v>196</v>
      </c>
      <c r="AU1377" s="187" t="s">
        <v>88</v>
      </c>
      <c r="AY1377" s="19" t="s">
        <v>193</v>
      </c>
      <c r="BE1377" s="188">
        <f>IF(N1377="základní",J1377,0)</f>
        <v>0</v>
      </c>
      <c r="BF1377" s="188">
        <f>IF(N1377="snížená",J1377,0)</f>
        <v>0</v>
      </c>
      <c r="BG1377" s="188">
        <f>IF(N1377="zákl. přenesená",J1377,0)</f>
        <v>0</v>
      </c>
      <c r="BH1377" s="188">
        <f>IF(N1377="sníž. přenesená",J1377,0)</f>
        <v>0</v>
      </c>
      <c r="BI1377" s="188">
        <f>IF(N1377="nulová",J1377,0)</f>
        <v>0</v>
      </c>
      <c r="BJ1377" s="19" t="s">
        <v>86</v>
      </c>
      <c r="BK1377" s="188">
        <f>ROUND(I1377*H1377,2)</f>
        <v>0</v>
      </c>
      <c r="BL1377" s="19" t="s">
        <v>295</v>
      </c>
      <c r="BM1377" s="187" t="s">
        <v>1302</v>
      </c>
    </row>
    <row r="1378" spans="1:65" s="2" customFormat="1" ht="11.25">
      <c r="A1378" s="36"/>
      <c r="B1378" s="37"/>
      <c r="C1378" s="38"/>
      <c r="D1378" s="222" t="s">
        <v>214</v>
      </c>
      <c r="E1378" s="38"/>
      <c r="F1378" s="223" t="s">
        <v>1303</v>
      </c>
      <c r="G1378" s="38"/>
      <c r="H1378" s="38"/>
      <c r="I1378" s="224"/>
      <c r="J1378" s="38"/>
      <c r="K1378" s="38"/>
      <c r="L1378" s="41"/>
      <c r="M1378" s="225"/>
      <c r="N1378" s="226"/>
      <c r="O1378" s="66"/>
      <c r="P1378" s="66"/>
      <c r="Q1378" s="66"/>
      <c r="R1378" s="66"/>
      <c r="S1378" s="66"/>
      <c r="T1378" s="67"/>
      <c r="U1378" s="36"/>
      <c r="V1378" s="36"/>
      <c r="W1378" s="36"/>
      <c r="X1378" s="36"/>
      <c r="Y1378" s="36"/>
      <c r="Z1378" s="36"/>
      <c r="AA1378" s="36"/>
      <c r="AB1378" s="36"/>
      <c r="AC1378" s="36"/>
      <c r="AD1378" s="36"/>
      <c r="AE1378" s="36"/>
      <c r="AT1378" s="19" t="s">
        <v>214</v>
      </c>
      <c r="AU1378" s="19" t="s">
        <v>88</v>
      </c>
    </row>
    <row r="1379" spans="1:65" s="13" customFormat="1" ht="11.25">
      <c r="B1379" s="189"/>
      <c r="C1379" s="190"/>
      <c r="D1379" s="191" t="s">
        <v>202</v>
      </c>
      <c r="E1379" s="192" t="s">
        <v>19</v>
      </c>
      <c r="F1379" s="193" t="s">
        <v>203</v>
      </c>
      <c r="G1379" s="190"/>
      <c r="H1379" s="192" t="s">
        <v>19</v>
      </c>
      <c r="I1379" s="194"/>
      <c r="J1379" s="190"/>
      <c r="K1379" s="190"/>
      <c r="L1379" s="195"/>
      <c r="M1379" s="196"/>
      <c r="N1379" s="197"/>
      <c r="O1379" s="197"/>
      <c r="P1379" s="197"/>
      <c r="Q1379" s="197"/>
      <c r="R1379" s="197"/>
      <c r="S1379" s="197"/>
      <c r="T1379" s="198"/>
      <c r="AT1379" s="199" t="s">
        <v>202</v>
      </c>
      <c r="AU1379" s="199" t="s">
        <v>88</v>
      </c>
      <c r="AV1379" s="13" t="s">
        <v>86</v>
      </c>
      <c r="AW1379" s="13" t="s">
        <v>37</v>
      </c>
      <c r="AX1379" s="13" t="s">
        <v>78</v>
      </c>
      <c r="AY1379" s="199" t="s">
        <v>193</v>
      </c>
    </row>
    <row r="1380" spans="1:65" s="13" customFormat="1" ht="11.25">
      <c r="B1380" s="189"/>
      <c r="C1380" s="190"/>
      <c r="D1380" s="191" t="s">
        <v>202</v>
      </c>
      <c r="E1380" s="192" t="s">
        <v>19</v>
      </c>
      <c r="F1380" s="193" t="s">
        <v>1249</v>
      </c>
      <c r="G1380" s="190"/>
      <c r="H1380" s="192" t="s">
        <v>19</v>
      </c>
      <c r="I1380" s="194"/>
      <c r="J1380" s="190"/>
      <c r="K1380" s="190"/>
      <c r="L1380" s="195"/>
      <c r="M1380" s="196"/>
      <c r="N1380" s="197"/>
      <c r="O1380" s="197"/>
      <c r="P1380" s="197"/>
      <c r="Q1380" s="197"/>
      <c r="R1380" s="197"/>
      <c r="S1380" s="197"/>
      <c r="T1380" s="198"/>
      <c r="AT1380" s="199" t="s">
        <v>202</v>
      </c>
      <c r="AU1380" s="199" t="s">
        <v>88</v>
      </c>
      <c r="AV1380" s="13" t="s">
        <v>86</v>
      </c>
      <c r="AW1380" s="13" t="s">
        <v>37</v>
      </c>
      <c r="AX1380" s="13" t="s">
        <v>78</v>
      </c>
      <c r="AY1380" s="199" t="s">
        <v>193</v>
      </c>
    </row>
    <row r="1381" spans="1:65" s="13" customFormat="1" ht="11.25">
      <c r="B1381" s="189"/>
      <c r="C1381" s="190"/>
      <c r="D1381" s="191" t="s">
        <v>202</v>
      </c>
      <c r="E1381" s="192" t="s">
        <v>19</v>
      </c>
      <c r="F1381" s="193" t="s">
        <v>205</v>
      </c>
      <c r="G1381" s="190"/>
      <c r="H1381" s="192" t="s">
        <v>19</v>
      </c>
      <c r="I1381" s="194"/>
      <c r="J1381" s="190"/>
      <c r="K1381" s="190"/>
      <c r="L1381" s="195"/>
      <c r="M1381" s="196"/>
      <c r="N1381" s="197"/>
      <c r="O1381" s="197"/>
      <c r="P1381" s="197"/>
      <c r="Q1381" s="197"/>
      <c r="R1381" s="197"/>
      <c r="S1381" s="197"/>
      <c r="T1381" s="198"/>
      <c r="AT1381" s="199" t="s">
        <v>202</v>
      </c>
      <c r="AU1381" s="199" t="s">
        <v>88</v>
      </c>
      <c r="AV1381" s="13" t="s">
        <v>86</v>
      </c>
      <c r="AW1381" s="13" t="s">
        <v>37</v>
      </c>
      <c r="AX1381" s="13" t="s">
        <v>78</v>
      </c>
      <c r="AY1381" s="199" t="s">
        <v>193</v>
      </c>
    </row>
    <row r="1382" spans="1:65" s="13" customFormat="1" ht="11.25">
      <c r="B1382" s="189"/>
      <c r="C1382" s="190"/>
      <c r="D1382" s="191" t="s">
        <v>202</v>
      </c>
      <c r="E1382" s="192" t="s">
        <v>19</v>
      </c>
      <c r="F1382" s="193" t="s">
        <v>1250</v>
      </c>
      <c r="G1382" s="190"/>
      <c r="H1382" s="192" t="s">
        <v>19</v>
      </c>
      <c r="I1382" s="194"/>
      <c r="J1382" s="190"/>
      <c r="K1382" s="190"/>
      <c r="L1382" s="195"/>
      <c r="M1382" s="196"/>
      <c r="N1382" s="197"/>
      <c r="O1382" s="197"/>
      <c r="P1382" s="197"/>
      <c r="Q1382" s="197"/>
      <c r="R1382" s="197"/>
      <c r="S1382" s="197"/>
      <c r="T1382" s="198"/>
      <c r="AT1382" s="199" t="s">
        <v>202</v>
      </c>
      <c r="AU1382" s="199" t="s">
        <v>88</v>
      </c>
      <c r="AV1382" s="13" t="s">
        <v>86</v>
      </c>
      <c r="AW1382" s="13" t="s">
        <v>37</v>
      </c>
      <c r="AX1382" s="13" t="s">
        <v>78</v>
      </c>
      <c r="AY1382" s="199" t="s">
        <v>193</v>
      </c>
    </row>
    <row r="1383" spans="1:65" s="14" customFormat="1" ht="11.25">
      <c r="B1383" s="200"/>
      <c r="C1383" s="201"/>
      <c r="D1383" s="191" t="s">
        <v>202</v>
      </c>
      <c r="E1383" s="202" t="s">
        <v>19</v>
      </c>
      <c r="F1383" s="203" t="s">
        <v>1267</v>
      </c>
      <c r="G1383" s="201"/>
      <c r="H1383" s="204">
        <v>17.399999999999999</v>
      </c>
      <c r="I1383" s="205"/>
      <c r="J1383" s="201"/>
      <c r="K1383" s="201"/>
      <c r="L1383" s="206"/>
      <c r="M1383" s="207"/>
      <c r="N1383" s="208"/>
      <c r="O1383" s="208"/>
      <c r="P1383" s="208"/>
      <c r="Q1383" s="208"/>
      <c r="R1383" s="208"/>
      <c r="S1383" s="208"/>
      <c r="T1383" s="209"/>
      <c r="AT1383" s="210" t="s">
        <v>202</v>
      </c>
      <c r="AU1383" s="210" t="s">
        <v>88</v>
      </c>
      <c r="AV1383" s="14" t="s">
        <v>88</v>
      </c>
      <c r="AW1383" s="14" t="s">
        <v>37</v>
      </c>
      <c r="AX1383" s="14" t="s">
        <v>78</v>
      </c>
      <c r="AY1383" s="210" t="s">
        <v>193</v>
      </c>
    </row>
    <row r="1384" spans="1:65" s="15" customFormat="1" ht="11.25">
      <c r="B1384" s="211"/>
      <c r="C1384" s="212"/>
      <c r="D1384" s="191" t="s">
        <v>202</v>
      </c>
      <c r="E1384" s="213" t="s">
        <v>19</v>
      </c>
      <c r="F1384" s="214" t="s">
        <v>207</v>
      </c>
      <c r="G1384" s="212"/>
      <c r="H1384" s="215">
        <v>17.399999999999999</v>
      </c>
      <c r="I1384" s="216"/>
      <c r="J1384" s="212"/>
      <c r="K1384" s="212"/>
      <c r="L1384" s="217"/>
      <c r="M1384" s="218"/>
      <c r="N1384" s="219"/>
      <c r="O1384" s="219"/>
      <c r="P1384" s="219"/>
      <c r="Q1384" s="219"/>
      <c r="R1384" s="219"/>
      <c r="S1384" s="219"/>
      <c r="T1384" s="220"/>
      <c r="AT1384" s="221" t="s">
        <v>202</v>
      </c>
      <c r="AU1384" s="221" t="s">
        <v>88</v>
      </c>
      <c r="AV1384" s="15" t="s">
        <v>200</v>
      </c>
      <c r="AW1384" s="15" t="s">
        <v>37</v>
      </c>
      <c r="AX1384" s="15" t="s">
        <v>86</v>
      </c>
      <c r="AY1384" s="221" t="s">
        <v>193</v>
      </c>
    </row>
    <row r="1385" spans="1:65" s="2" customFormat="1" ht="33" customHeight="1">
      <c r="A1385" s="36"/>
      <c r="B1385" s="37"/>
      <c r="C1385" s="176" t="s">
        <v>1304</v>
      </c>
      <c r="D1385" s="176" t="s">
        <v>196</v>
      </c>
      <c r="E1385" s="177" t="s">
        <v>1305</v>
      </c>
      <c r="F1385" s="178" t="s">
        <v>1306</v>
      </c>
      <c r="G1385" s="179" t="s">
        <v>425</v>
      </c>
      <c r="H1385" s="180">
        <v>12.2</v>
      </c>
      <c r="I1385" s="181"/>
      <c r="J1385" s="182">
        <f>ROUND(I1385*H1385,2)</f>
        <v>0</v>
      </c>
      <c r="K1385" s="178" t="s">
        <v>212</v>
      </c>
      <c r="L1385" s="41"/>
      <c r="M1385" s="183" t="s">
        <v>19</v>
      </c>
      <c r="N1385" s="184" t="s">
        <v>49</v>
      </c>
      <c r="O1385" s="66"/>
      <c r="P1385" s="185">
        <f>O1385*H1385</f>
        <v>0</v>
      </c>
      <c r="Q1385" s="185">
        <v>1.92E-3</v>
      </c>
      <c r="R1385" s="185">
        <f>Q1385*H1385</f>
        <v>2.3424E-2</v>
      </c>
      <c r="S1385" s="185">
        <v>0</v>
      </c>
      <c r="T1385" s="186">
        <f>S1385*H1385</f>
        <v>0</v>
      </c>
      <c r="U1385" s="36"/>
      <c r="V1385" s="36"/>
      <c r="W1385" s="36"/>
      <c r="X1385" s="36"/>
      <c r="Y1385" s="36"/>
      <c r="Z1385" s="36"/>
      <c r="AA1385" s="36"/>
      <c r="AB1385" s="36"/>
      <c r="AC1385" s="36"/>
      <c r="AD1385" s="36"/>
      <c r="AE1385" s="36"/>
      <c r="AR1385" s="187" t="s">
        <v>295</v>
      </c>
      <c r="AT1385" s="187" t="s">
        <v>196</v>
      </c>
      <c r="AU1385" s="187" t="s">
        <v>88</v>
      </c>
      <c r="AY1385" s="19" t="s">
        <v>193</v>
      </c>
      <c r="BE1385" s="188">
        <f>IF(N1385="základní",J1385,0)</f>
        <v>0</v>
      </c>
      <c r="BF1385" s="188">
        <f>IF(N1385="snížená",J1385,0)</f>
        <v>0</v>
      </c>
      <c r="BG1385" s="188">
        <f>IF(N1385="zákl. přenesená",J1385,0)</f>
        <v>0</v>
      </c>
      <c r="BH1385" s="188">
        <f>IF(N1385="sníž. přenesená",J1385,0)</f>
        <v>0</v>
      </c>
      <c r="BI1385" s="188">
        <f>IF(N1385="nulová",J1385,0)</f>
        <v>0</v>
      </c>
      <c r="BJ1385" s="19" t="s">
        <v>86</v>
      </c>
      <c r="BK1385" s="188">
        <f>ROUND(I1385*H1385,2)</f>
        <v>0</v>
      </c>
      <c r="BL1385" s="19" t="s">
        <v>295</v>
      </c>
      <c r="BM1385" s="187" t="s">
        <v>1307</v>
      </c>
    </row>
    <row r="1386" spans="1:65" s="2" customFormat="1" ht="11.25">
      <c r="A1386" s="36"/>
      <c r="B1386" s="37"/>
      <c r="C1386" s="38"/>
      <c r="D1386" s="222" t="s">
        <v>214</v>
      </c>
      <c r="E1386" s="38"/>
      <c r="F1386" s="223" t="s">
        <v>1308</v>
      </c>
      <c r="G1386" s="38"/>
      <c r="H1386" s="38"/>
      <c r="I1386" s="224"/>
      <c r="J1386" s="38"/>
      <c r="K1386" s="38"/>
      <c r="L1386" s="41"/>
      <c r="M1386" s="225"/>
      <c r="N1386" s="226"/>
      <c r="O1386" s="66"/>
      <c r="P1386" s="66"/>
      <c r="Q1386" s="66"/>
      <c r="R1386" s="66"/>
      <c r="S1386" s="66"/>
      <c r="T1386" s="67"/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T1386" s="19" t="s">
        <v>214</v>
      </c>
      <c r="AU1386" s="19" t="s">
        <v>88</v>
      </c>
    </row>
    <row r="1387" spans="1:65" s="13" customFormat="1" ht="11.25">
      <c r="B1387" s="189"/>
      <c r="C1387" s="190"/>
      <c r="D1387" s="191" t="s">
        <v>202</v>
      </c>
      <c r="E1387" s="192" t="s">
        <v>19</v>
      </c>
      <c r="F1387" s="193" t="s">
        <v>203</v>
      </c>
      <c r="G1387" s="190"/>
      <c r="H1387" s="192" t="s">
        <v>19</v>
      </c>
      <c r="I1387" s="194"/>
      <c r="J1387" s="190"/>
      <c r="K1387" s="190"/>
      <c r="L1387" s="195"/>
      <c r="M1387" s="196"/>
      <c r="N1387" s="197"/>
      <c r="O1387" s="197"/>
      <c r="P1387" s="197"/>
      <c r="Q1387" s="197"/>
      <c r="R1387" s="197"/>
      <c r="S1387" s="197"/>
      <c r="T1387" s="198"/>
      <c r="AT1387" s="199" t="s">
        <v>202</v>
      </c>
      <c r="AU1387" s="199" t="s">
        <v>88</v>
      </c>
      <c r="AV1387" s="13" t="s">
        <v>86</v>
      </c>
      <c r="AW1387" s="13" t="s">
        <v>37</v>
      </c>
      <c r="AX1387" s="13" t="s">
        <v>78</v>
      </c>
      <c r="AY1387" s="199" t="s">
        <v>193</v>
      </c>
    </row>
    <row r="1388" spans="1:65" s="13" customFormat="1" ht="11.25">
      <c r="B1388" s="189"/>
      <c r="C1388" s="190"/>
      <c r="D1388" s="191" t="s">
        <v>202</v>
      </c>
      <c r="E1388" s="192" t="s">
        <v>19</v>
      </c>
      <c r="F1388" s="193" t="s">
        <v>1249</v>
      </c>
      <c r="G1388" s="190"/>
      <c r="H1388" s="192" t="s">
        <v>19</v>
      </c>
      <c r="I1388" s="194"/>
      <c r="J1388" s="190"/>
      <c r="K1388" s="190"/>
      <c r="L1388" s="195"/>
      <c r="M1388" s="196"/>
      <c r="N1388" s="197"/>
      <c r="O1388" s="197"/>
      <c r="P1388" s="197"/>
      <c r="Q1388" s="197"/>
      <c r="R1388" s="197"/>
      <c r="S1388" s="197"/>
      <c r="T1388" s="198"/>
      <c r="AT1388" s="199" t="s">
        <v>202</v>
      </c>
      <c r="AU1388" s="199" t="s">
        <v>88</v>
      </c>
      <c r="AV1388" s="13" t="s">
        <v>86</v>
      </c>
      <c r="AW1388" s="13" t="s">
        <v>37</v>
      </c>
      <c r="AX1388" s="13" t="s">
        <v>78</v>
      </c>
      <c r="AY1388" s="199" t="s">
        <v>193</v>
      </c>
    </row>
    <row r="1389" spans="1:65" s="13" customFormat="1" ht="11.25">
      <c r="B1389" s="189"/>
      <c r="C1389" s="190"/>
      <c r="D1389" s="191" t="s">
        <v>202</v>
      </c>
      <c r="E1389" s="192" t="s">
        <v>19</v>
      </c>
      <c r="F1389" s="193" t="s">
        <v>205</v>
      </c>
      <c r="G1389" s="190"/>
      <c r="H1389" s="192" t="s">
        <v>19</v>
      </c>
      <c r="I1389" s="194"/>
      <c r="J1389" s="190"/>
      <c r="K1389" s="190"/>
      <c r="L1389" s="195"/>
      <c r="M1389" s="196"/>
      <c r="N1389" s="197"/>
      <c r="O1389" s="197"/>
      <c r="P1389" s="197"/>
      <c r="Q1389" s="197"/>
      <c r="R1389" s="197"/>
      <c r="S1389" s="197"/>
      <c r="T1389" s="198"/>
      <c r="AT1389" s="199" t="s">
        <v>202</v>
      </c>
      <c r="AU1389" s="199" t="s">
        <v>88</v>
      </c>
      <c r="AV1389" s="13" t="s">
        <v>86</v>
      </c>
      <c r="AW1389" s="13" t="s">
        <v>37</v>
      </c>
      <c r="AX1389" s="13" t="s">
        <v>78</v>
      </c>
      <c r="AY1389" s="199" t="s">
        <v>193</v>
      </c>
    </row>
    <row r="1390" spans="1:65" s="13" customFormat="1" ht="11.25">
      <c r="B1390" s="189"/>
      <c r="C1390" s="190"/>
      <c r="D1390" s="191" t="s">
        <v>202</v>
      </c>
      <c r="E1390" s="192" t="s">
        <v>19</v>
      </c>
      <c r="F1390" s="193" t="s">
        <v>1250</v>
      </c>
      <c r="G1390" s="190"/>
      <c r="H1390" s="192" t="s">
        <v>19</v>
      </c>
      <c r="I1390" s="194"/>
      <c r="J1390" s="190"/>
      <c r="K1390" s="190"/>
      <c r="L1390" s="195"/>
      <c r="M1390" s="196"/>
      <c r="N1390" s="197"/>
      <c r="O1390" s="197"/>
      <c r="P1390" s="197"/>
      <c r="Q1390" s="197"/>
      <c r="R1390" s="197"/>
      <c r="S1390" s="197"/>
      <c r="T1390" s="198"/>
      <c r="AT1390" s="199" t="s">
        <v>202</v>
      </c>
      <c r="AU1390" s="199" t="s">
        <v>88</v>
      </c>
      <c r="AV1390" s="13" t="s">
        <v>86</v>
      </c>
      <c r="AW1390" s="13" t="s">
        <v>37</v>
      </c>
      <c r="AX1390" s="13" t="s">
        <v>78</v>
      </c>
      <c r="AY1390" s="199" t="s">
        <v>193</v>
      </c>
    </row>
    <row r="1391" spans="1:65" s="14" customFormat="1" ht="11.25">
      <c r="B1391" s="200"/>
      <c r="C1391" s="201"/>
      <c r="D1391" s="191" t="s">
        <v>202</v>
      </c>
      <c r="E1391" s="202" t="s">
        <v>19</v>
      </c>
      <c r="F1391" s="203" t="s">
        <v>1309</v>
      </c>
      <c r="G1391" s="201"/>
      <c r="H1391" s="204">
        <v>12.2</v>
      </c>
      <c r="I1391" s="205"/>
      <c r="J1391" s="201"/>
      <c r="K1391" s="201"/>
      <c r="L1391" s="206"/>
      <c r="M1391" s="207"/>
      <c r="N1391" s="208"/>
      <c r="O1391" s="208"/>
      <c r="P1391" s="208"/>
      <c r="Q1391" s="208"/>
      <c r="R1391" s="208"/>
      <c r="S1391" s="208"/>
      <c r="T1391" s="209"/>
      <c r="AT1391" s="210" t="s">
        <v>202</v>
      </c>
      <c r="AU1391" s="210" t="s">
        <v>88</v>
      </c>
      <c r="AV1391" s="14" t="s">
        <v>88</v>
      </c>
      <c r="AW1391" s="14" t="s">
        <v>37</v>
      </c>
      <c r="AX1391" s="14" t="s">
        <v>78</v>
      </c>
      <c r="AY1391" s="210" t="s">
        <v>193</v>
      </c>
    </row>
    <row r="1392" spans="1:65" s="15" customFormat="1" ht="11.25">
      <c r="B1392" s="211"/>
      <c r="C1392" s="212"/>
      <c r="D1392" s="191" t="s">
        <v>202</v>
      </c>
      <c r="E1392" s="213" t="s">
        <v>19</v>
      </c>
      <c r="F1392" s="214" t="s">
        <v>207</v>
      </c>
      <c r="G1392" s="212"/>
      <c r="H1392" s="215">
        <v>12.2</v>
      </c>
      <c r="I1392" s="216"/>
      <c r="J1392" s="212"/>
      <c r="K1392" s="212"/>
      <c r="L1392" s="217"/>
      <c r="M1392" s="218"/>
      <c r="N1392" s="219"/>
      <c r="O1392" s="219"/>
      <c r="P1392" s="219"/>
      <c r="Q1392" s="219"/>
      <c r="R1392" s="219"/>
      <c r="S1392" s="219"/>
      <c r="T1392" s="220"/>
      <c r="AT1392" s="221" t="s">
        <v>202</v>
      </c>
      <c r="AU1392" s="221" t="s">
        <v>88</v>
      </c>
      <c r="AV1392" s="15" t="s">
        <v>200</v>
      </c>
      <c r="AW1392" s="15" t="s">
        <v>37</v>
      </c>
      <c r="AX1392" s="15" t="s">
        <v>86</v>
      </c>
      <c r="AY1392" s="221" t="s">
        <v>193</v>
      </c>
    </row>
    <row r="1393" spans="1:65" s="2" customFormat="1" ht="24.2" customHeight="1">
      <c r="A1393" s="36"/>
      <c r="B1393" s="37"/>
      <c r="C1393" s="176" t="s">
        <v>1310</v>
      </c>
      <c r="D1393" s="176" t="s">
        <v>196</v>
      </c>
      <c r="E1393" s="177" t="s">
        <v>1311</v>
      </c>
      <c r="F1393" s="178" t="s">
        <v>1312</v>
      </c>
      <c r="G1393" s="179" t="s">
        <v>442</v>
      </c>
      <c r="H1393" s="180">
        <v>1</v>
      </c>
      <c r="I1393" s="181"/>
      <c r="J1393" s="182">
        <f>ROUND(I1393*H1393,2)</f>
        <v>0</v>
      </c>
      <c r="K1393" s="178" t="s">
        <v>19</v>
      </c>
      <c r="L1393" s="41"/>
      <c r="M1393" s="183" t="s">
        <v>19</v>
      </c>
      <c r="N1393" s="184" t="s">
        <v>49</v>
      </c>
      <c r="O1393" s="66"/>
      <c r="P1393" s="185">
        <f>O1393*H1393</f>
        <v>0</v>
      </c>
      <c r="Q1393" s="185">
        <v>4.6499999999999996E-3</v>
      </c>
      <c r="R1393" s="185">
        <f>Q1393*H1393</f>
        <v>4.6499999999999996E-3</v>
      </c>
      <c r="S1393" s="185">
        <v>0</v>
      </c>
      <c r="T1393" s="186">
        <f>S1393*H1393</f>
        <v>0</v>
      </c>
      <c r="U1393" s="36"/>
      <c r="V1393" s="36"/>
      <c r="W1393" s="36"/>
      <c r="X1393" s="36"/>
      <c r="Y1393" s="36"/>
      <c r="Z1393" s="36"/>
      <c r="AA1393" s="36"/>
      <c r="AB1393" s="36"/>
      <c r="AC1393" s="36"/>
      <c r="AD1393" s="36"/>
      <c r="AE1393" s="36"/>
      <c r="AR1393" s="187" t="s">
        <v>295</v>
      </c>
      <c r="AT1393" s="187" t="s">
        <v>196</v>
      </c>
      <c r="AU1393" s="187" t="s">
        <v>88</v>
      </c>
      <c r="AY1393" s="19" t="s">
        <v>193</v>
      </c>
      <c r="BE1393" s="188">
        <f>IF(N1393="základní",J1393,0)</f>
        <v>0</v>
      </c>
      <c r="BF1393" s="188">
        <f>IF(N1393="snížená",J1393,0)</f>
        <v>0</v>
      </c>
      <c r="BG1393" s="188">
        <f>IF(N1393="zákl. přenesená",J1393,0)</f>
        <v>0</v>
      </c>
      <c r="BH1393" s="188">
        <f>IF(N1393="sníž. přenesená",J1393,0)</f>
        <v>0</v>
      </c>
      <c r="BI1393" s="188">
        <f>IF(N1393="nulová",J1393,0)</f>
        <v>0</v>
      </c>
      <c r="BJ1393" s="19" t="s">
        <v>86</v>
      </c>
      <c r="BK1393" s="188">
        <f>ROUND(I1393*H1393,2)</f>
        <v>0</v>
      </c>
      <c r="BL1393" s="19" t="s">
        <v>295</v>
      </c>
      <c r="BM1393" s="187" t="s">
        <v>1313</v>
      </c>
    </row>
    <row r="1394" spans="1:65" s="13" customFormat="1" ht="11.25">
      <c r="B1394" s="189"/>
      <c r="C1394" s="190"/>
      <c r="D1394" s="191" t="s">
        <v>202</v>
      </c>
      <c r="E1394" s="192" t="s">
        <v>19</v>
      </c>
      <c r="F1394" s="193" t="s">
        <v>203</v>
      </c>
      <c r="G1394" s="190"/>
      <c r="H1394" s="192" t="s">
        <v>19</v>
      </c>
      <c r="I1394" s="194"/>
      <c r="J1394" s="190"/>
      <c r="K1394" s="190"/>
      <c r="L1394" s="195"/>
      <c r="M1394" s="196"/>
      <c r="N1394" s="197"/>
      <c r="O1394" s="197"/>
      <c r="P1394" s="197"/>
      <c r="Q1394" s="197"/>
      <c r="R1394" s="197"/>
      <c r="S1394" s="197"/>
      <c r="T1394" s="198"/>
      <c r="AT1394" s="199" t="s">
        <v>202</v>
      </c>
      <c r="AU1394" s="199" t="s">
        <v>88</v>
      </c>
      <c r="AV1394" s="13" t="s">
        <v>86</v>
      </c>
      <c r="AW1394" s="13" t="s">
        <v>37</v>
      </c>
      <c r="AX1394" s="13" t="s">
        <v>78</v>
      </c>
      <c r="AY1394" s="199" t="s">
        <v>193</v>
      </c>
    </row>
    <row r="1395" spans="1:65" s="13" customFormat="1" ht="11.25">
      <c r="B1395" s="189"/>
      <c r="C1395" s="190"/>
      <c r="D1395" s="191" t="s">
        <v>202</v>
      </c>
      <c r="E1395" s="192" t="s">
        <v>19</v>
      </c>
      <c r="F1395" s="193" t="s">
        <v>1249</v>
      </c>
      <c r="G1395" s="190"/>
      <c r="H1395" s="192" t="s">
        <v>19</v>
      </c>
      <c r="I1395" s="194"/>
      <c r="J1395" s="190"/>
      <c r="K1395" s="190"/>
      <c r="L1395" s="195"/>
      <c r="M1395" s="196"/>
      <c r="N1395" s="197"/>
      <c r="O1395" s="197"/>
      <c r="P1395" s="197"/>
      <c r="Q1395" s="197"/>
      <c r="R1395" s="197"/>
      <c r="S1395" s="197"/>
      <c r="T1395" s="198"/>
      <c r="AT1395" s="199" t="s">
        <v>202</v>
      </c>
      <c r="AU1395" s="199" t="s">
        <v>88</v>
      </c>
      <c r="AV1395" s="13" t="s">
        <v>86</v>
      </c>
      <c r="AW1395" s="13" t="s">
        <v>37</v>
      </c>
      <c r="AX1395" s="13" t="s">
        <v>78</v>
      </c>
      <c r="AY1395" s="199" t="s">
        <v>193</v>
      </c>
    </row>
    <row r="1396" spans="1:65" s="13" customFormat="1" ht="11.25">
      <c r="B1396" s="189"/>
      <c r="C1396" s="190"/>
      <c r="D1396" s="191" t="s">
        <v>202</v>
      </c>
      <c r="E1396" s="192" t="s">
        <v>19</v>
      </c>
      <c r="F1396" s="193" t="s">
        <v>205</v>
      </c>
      <c r="G1396" s="190"/>
      <c r="H1396" s="192" t="s">
        <v>19</v>
      </c>
      <c r="I1396" s="194"/>
      <c r="J1396" s="190"/>
      <c r="K1396" s="190"/>
      <c r="L1396" s="195"/>
      <c r="M1396" s="196"/>
      <c r="N1396" s="197"/>
      <c r="O1396" s="197"/>
      <c r="P1396" s="197"/>
      <c r="Q1396" s="197"/>
      <c r="R1396" s="197"/>
      <c r="S1396" s="197"/>
      <c r="T1396" s="198"/>
      <c r="AT1396" s="199" t="s">
        <v>202</v>
      </c>
      <c r="AU1396" s="199" t="s">
        <v>88</v>
      </c>
      <c r="AV1396" s="13" t="s">
        <v>86</v>
      </c>
      <c r="AW1396" s="13" t="s">
        <v>37</v>
      </c>
      <c r="AX1396" s="13" t="s">
        <v>78</v>
      </c>
      <c r="AY1396" s="199" t="s">
        <v>193</v>
      </c>
    </row>
    <row r="1397" spans="1:65" s="13" customFormat="1" ht="11.25">
      <c r="B1397" s="189"/>
      <c r="C1397" s="190"/>
      <c r="D1397" s="191" t="s">
        <v>202</v>
      </c>
      <c r="E1397" s="192" t="s">
        <v>19</v>
      </c>
      <c r="F1397" s="193" t="s">
        <v>1250</v>
      </c>
      <c r="G1397" s="190"/>
      <c r="H1397" s="192" t="s">
        <v>19</v>
      </c>
      <c r="I1397" s="194"/>
      <c r="J1397" s="190"/>
      <c r="K1397" s="190"/>
      <c r="L1397" s="195"/>
      <c r="M1397" s="196"/>
      <c r="N1397" s="197"/>
      <c r="O1397" s="197"/>
      <c r="P1397" s="197"/>
      <c r="Q1397" s="197"/>
      <c r="R1397" s="197"/>
      <c r="S1397" s="197"/>
      <c r="T1397" s="198"/>
      <c r="AT1397" s="199" t="s">
        <v>202</v>
      </c>
      <c r="AU1397" s="199" t="s">
        <v>88</v>
      </c>
      <c r="AV1397" s="13" t="s">
        <v>86</v>
      </c>
      <c r="AW1397" s="13" t="s">
        <v>37</v>
      </c>
      <c r="AX1397" s="13" t="s">
        <v>78</v>
      </c>
      <c r="AY1397" s="199" t="s">
        <v>193</v>
      </c>
    </row>
    <row r="1398" spans="1:65" s="14" customFormat="1" ht="11.25">
      <c r="B1398" s="200"/>
      <c r="C1398" s="201"/>
      <c r="D1398" s="191" t="s">
        <v>202</v>
      </c>
      <c r="E1398" s="202" t="s">
        <v>19</v>
      </c>
      <c r="F1398" s="203" t="s">
        <v>1314</v>
      </c>
      <c r="G1398" s="201"/>
      <c r="H1398" s="204">
        <v>1</v>
      </c>
      <c r="I1398" s="205"/>
      <c r="J1398" s="201"/>
      <c r="K1398" s="201"/>
      <c r="L1398" s="206"/>
      <c r="M1398" s="207"/>
      <c r="N1398" s="208"/>
      <c r="O1398" s="208"/>
      <c r="P1398" s="208"/>
      <c r="Q1398" s="208"/>
      <c r="R1398" s="208"/>
      <c r="S1398" s="208"/>
      <c r="T1398" s="209"/>
      <c r="AT1398" s="210" t="s">
        <v>202</v>
      </c>
      <c r="AU1398" s="210" t="s">
        <v>88</v>
      </c>
      <c r="AV1398" s="14" t="s">
        <v>88</v>
      </c>
      <c r="AW1398" s="14" t="s">
        <v>37</v>
      </c>
      <c r="AX1398" s="14" t="s">
        <v>78</v>
      </c>
      <c r="AY1398" s="210" t="s">
        <v>193</v>
      </c>
    </row>
    <row r="1399" spans="1:65" s="15" customFormat="1" ht="11.25">
      <c r="B1399" s="211"/>
      <c r="C1399" s="212"/>
      <c r="D1399" s="191" t="s">
        <v>202</v>
      </c>
      <c r="E1399" s="213" t="s">
        <v>19</v>
      </c>
      <c r="F1399" s="214" t="s">
        <v>207</v>
      </c>
      <c r="G1399" s="212"/>
      <c r="H1399" s="215">
        <v>1</v>
      </c>
      <c r="I1399" s="216"/>
      <c r="J1399" s="212"/>
      <c r="K1399" s="212"/>
      <c r="L1399" s="217"/>
      <c r="M1399" s="218"/>
      <c r="N1399" s="219"/>
      <c r="O1399" s="219"/>
      <c r="P1399" s="219"/>
      <c r="Q1399" s="219"/>
      <c r="R1399" s="219"/>
      <c r="S1399" s="219"/>
      <c r="T1399" s="220"/>
      <c r="AT1399" s="221" t="s">
        <v>202</v>
      </c>
      <c r="AU1399" s="221" t="s">
        <v>88</v>
      </c>
      <c r="AV1399" s="15" t="s">
        <v>200</v>
      </c>
      <c r="AW1399" s="15" t="s">
        <v>37</v>
      </c>
      <c r="AX1399" s="15" t="s">
        <v>86</v>
      </c>
      <c r="AY1399" s="221" t="s">
        <v>193</v>
      </c>
    </row>
    <row r="1400" spans="1:65" s="2" customFormat="1" ht="21.75" customHeight="1">
      <c r="A1400" s="36"/>
      <c r="B1400" s="37"/>
      <c r="C1400" s="176" t="s">
        <v>101</v>
      </c>
      <c r="D1400" s="176" t="s">
        <v>196</v>
      </c>
      <c r="E1400" s="177" t="s">
        <v>1315</v>
      </c>
      <c r="F1400" s="178" t="s">
        <v>1316</v>
      </c>
      <c r="G1400" s="179" t="s">
        <v>442</v>
      </c>
      <c r="H1400" s="180">
        <v>6</v>
      </c>
      <c r="I1400" s="181"/>
      <c r="J1400" s="182">
        <f>ROUND(I1400*H1400,2)</f>
        <v>0</v>
      </c>
      <c r="K1400" s="178" t="s">
        <v>19</v>
      </c>
      <c r="L1400" s="41"/>
      <c r="M1400" s="183" t="s">
        <v>19</v>
      </c>
      <c r="N1400" s="184" t="s">
        <v>49</v>
      </c>
      <c r="O1400" s="66"/>
      <c r="P1400" s="185">
        <f>O1400*H1400</f>
        <v>0</v>
      </c>
      <c r="Q1400" s="185">
        <v>8.7299999999999999E-3</v>
      </c>
      <c r="R1400" s="185">
        <f>Q1400*H1400</f>
        <v>5.2379999999999996E-2</v>
      </c>
      <c r="S1400" s="185">
        <v>0</v>
      </c>
      <c r="T1400" s="186">
        <f>S1400*H1400</f>
        <v>0</v>
      </c>
      <c r="U1400" s="36"/>
      <c r="V1400" s="36"/>
      <c r="W1400" s="36"/>
      <c r="X1400" s="36"/>
      <c r="Y1400" s="36"/>
      <c r="Z1400" s="36"/>
      <c r="AA1400" s="36"/>
      <c r="AB1400" s="36"/>
      <c r="AC1400" s="36"/>
      <c r="AD1400" s="36"/>
      <c r="AE1400" s="36"/>
      <c r="AR1400" s="187" t="s">
        <v>295</v>
      </c>
      <c r="AT1400" s="187" t="s">
        <v>196</v>
      </c>
      <c r="AU1400" s="187" t="s">
        <v>88</v>
      </c>
      <c r="AY1400" s="19" t="s">
        <v>193</v>
      </c>
      <c r="BE1400" s="188">
        <f>IF(N1400="základní",J1400,0)</f>
        <v>0</v>
      </c>
      <c r="BF1400" s="188">
        <f>IF(N1400="snížená",J1400,0)</f>
        <v>0</v>
      </c>
      <c r="BG1400" s="188">
        <f>IF(N1400="zákl. přenesená",J1400,0)</f>
        <v>0</v>
      </c>
      <c r="BH1400" s="188">
        <f>IF(N1400="sníž. přenesená",J1400,0)</f>
        <v>0</v>
      </c>
      <c r="BI1400" s="188">
        <f>IF(N1400="nulová",J1400,0)</f>
        <v>0</v>
      </c>
      <c r="BJ1400" s="19" t="s">
        <v>86</v>
      </c>
      <c r="BK1400" s="188">
        <f>ROUND(I1400*H1400,2)</f>
        <v>0</v>
      </c>
      <c r="BL1400" s="19" t="s">
        <v>295</v>
      </c>
      <c r="BM1400" s="187" t="s">
        <v>1317</v>
      </c>
    </row>
    <row r="1401" spans="1:65" s="13" customFormat="1" ht="11.25">
      <c r="B1401" s="189"/>
      <c r="C1401" s="190"/>
      <c r="D1401" s="191" t="s">
        <v>202</v>
      </c>
      <c r="E1401" s="192" t="s">
        <v>19</v>
      </c>
      <c r="F1401" s="193" t="s">
        <v>203</v>
      </c>
      <c r="G1401" s="190"/>
      <c r="H1401" s="192" t="s">
        <v>19</v>
      </c>
      <c r="I1401" s="194"/>
      <c r="J1401" s="190"/>
      <c r="K1401" s="190"/>
      <c r="L1401" s="195"/>
      <c r="M1401" s="196"/>
      <c r="N1401" s="197"/>
      <c r="O1401" s="197"/>
      <c r="P1401" s="197"/>
      <c r="Q1401" s="197"/>
      <c r="R1401" s="197"/>
      <c r="S1401" s="197"/>
      <c r="T1401" s="198"/>
      <c r="AT1401" s="199" t="s">
        <v>202</v>
      </c>
      <c r="AU1401" s="199" t="s">
        <v>88</v>
      </c>
      <c r="AV1401" s="13" t="s">
        <v>86</v>
      </c>
      <c r="AW1401" s="13" t="s">
        <v>37</v>
      </c>
      <c r="AX1401" s="13" t="s">
        <v>78</v>
      </c>
      <c r="AY1401" s="199" t="s">
        <v>193</v>
      </c>
    </row>
    <row r="1402" spans="1:65" s="13" customFormat="1" ht="22.5">
      <c r="B1402" s="189"/>
      <c r="C1402" s="190"/>
      <c r="D1402" s="191" t="s">
        <v>202</v>
      </c>
      <c r="E1402" s="192" t="s">
        <v>19</v>
      </c>
      <c r="F1402" s="193" t="s">
        <v>1160</v>
      </c>
      <c r="G1402" s="190"/>
      <c r="H1402" s="192" t="s">
        <v>19</v>
      </c>
      <c r="I1402" s="194"/>
      <c r="J1402" s="190"/>
      <c r="K1402" s="190"/>
      <c r="L1402" s="195"/>
      <c r="M1402" s="196"/>
      <c r="N1402" s="197"/>
      <c r="O1402" s="197"/>
      <c r="P1402" s="197"/>
      <c r="Q1402" s="197"/>
      <c r="R1402" s="197"/>
      <c r="S1402" s="197"/>
      <c r="T1402" s="198"/>
      <c r="AT1402" s="199" t="s">
        <v>202</v>
      </c>
      <c r="AU1402" s="199" t="s">
        <v>88</v>
      </c>
      <c r="AV1402" s="13" t="s">
        <v>86</v>
      </c>
      <c r="AW1402" s="13" t="s">
        <v>37</v>
      </c>
      <c r="AX1402" s="13" t="s">
        <v>78</v>
      </c>
      <c r="AY1402" s="199" t="s">
        <v>193</v>
      </c>
    </row>
    <row r="1403" spans="1:65" s="13" customFormat="1" ht="11.25">
      <c r="B1403" s="189"/>
      <c r="C1403" s="190"/>
      <c r="D1403" s="191" t="s">
        <v>202</v>
      </c>
      <c r="E1403" s="192" t="s">
        <v>19</v>
      </c>
      <c r="F1403" s="193" t="s">
        <v>1249</v>
      </c>
      <c r="G1403" s="190"/>
      <c r="H1403" s="192" t="s">
        <v>19</v>
      </c>
      <c r="I1403" s="194"/>
      <c r="J1403" s="190"/>
      <c r="K1403" s="190"/>
      <c r="L1403" s="195"/>
      <c r="M1403" s="196"/>
      <c r="N1403" s="197"/>
      <c r="O1403" s="197"/>
      <c r="P1403" s="197"/>
      <c r="Q1403" s="197"/>
      <c r="R1403" s="197"/>
      <c r="S1403" s="197"/>
      <c r="T1403" s="198"/>
      <c r="AT1403" s="199" t="s">
        <v>202</v>
      </c>
      <c r="AU1403" s="199" t="s">
        <v>88</v>
      </c>
      <c r="AV1403" s="13" t="s">
        <v>86</v>
      </c>
      <c r="AW1403" s="13" t="s">
        <v>37</v>
      </c>
      <c r="AX1403" s="13" t="s">
        <v>78</v>
      </c>
      <c r="AY1403" s="199" t="s">
        <v>193</v>
      </c>
    </row>
    <row r="1404" spans="1:65" s="13" customFormat="1" ht="11.25">
      <c r="B1404" s="189"/>
      <c r="C1404" s="190"/>
      <c r="D1404" s="191" t="s">
        <v>202</v>
      </c>
      <c r="E1404" s="192" t="s">
        <v>19</v>
      </c>
      <c r="F1404" s="193" t="s">
        <v>205</v>
      </c>
      <c r="G1404" s="190"/>
      <c r="H1404" s="192" t="s">
        <v>19</v>
      </c>
      <c r="I1404" s="194"/>
      <c r="J1404" s="190"/>
      <c r="K1404" s="190"/>
      <c r="L1404" s="195"/>
      <c r="M1404" s="196"/>
      <c r="N1404" s="197"/>
      <c r="O1404" s="197"/>
      <c r="P1404" s="197"/>
      <c r="Q1404" s="197"/>
      <c r="R1404" s="197"/>
      <c r="S1404" s="197"/>
      <c r="T1404" s="198"/>
      <c r="AT1404" s="199" t="s">
        <v>202</v>
      </c>
      <c r="AU1404" s="199" t="s">
        <v>88</v>
      </c>
      <c r="AV1404" s="13" t="s">
        <v>86</v>
      </c>
      <c r="AW1404" s="13" t="s">
        <v>37</v>
      </c>
      <c r="AX1404" s="13" t="s">
        <v>78</v>
      </c>
      <c r="AY1404" s="199" t="s">
        <v>193</v>
      </c>
    </row>
    <row r="1405" spans="1:65" s="13" customFormat="1" ht="11.25">
      <c r="B1405" s="189"/>
      <c r="C1405" s="190"/>
      <c r="D1405" s="191" t="s">
        <v>202</v>
      </c>
      <c r="E1405" s="192" t="s">
        <v>19</v>
      </c>
      <c r="F1405" s="193" t="s">
        <v>1250</v>
      </c>
      <c r="G1405" s="190"/>
      <c r="H1405" s="192" t="s">
        <v>19</v>
      </c>
      <c r="I1405" s="194"/>
      <c r="J1405" s="190"/>
      <c r="K1405" s="190"/>
      <c r="L1405" s="195"/>
      <c r="M1405" s="196"/>
      <c r="N1405" s="197"/>
      <c r="O1405" s="197"/>
      <c r="P1405" s="197"/>
      <c r="Q1405" s="197"/>
      <c r="R1405" s="197"/>
      <c r="S1405" s="197"/>
      <c r="T1405" s="198"/>
      <c r="AT1405" s="199" t="s">
        <v>202</v>
      </c>
      <c r="AU1405" s="199" t="s">
        <v>88</v>
      </c>
      <c r="AV1405" s="13" t="s">
        <v>86</v>
      </c>
      <c r="AW1405" s="13" t="s">
        <v>37</v>
      </c>
      <c r="AX1405" s="13" t="s">
        <v>78</v>
      </c>
      <c r="AY1405" s="199" t="s">
        <v>193</v>
      </c>
    </row>
    <row r="1406" spans="1:65" s="14" customFormat="1" ht="11.25">
      <c r="B1406" s="200"/>
      <c r="C1406" s="201"/>
      <c r="D1406" s="191" t="s">
        <v>202</v>
      </c>
      <c r="E1406" s="202" t="s">
        <v>19</v>
      </c>
      <c r="F1406" s="203" t="s">
        <v>1318</v>
      </c>
      <c r="G1406" s="201"/>
      <c r="H1406" s="204">
        <v>6</v>
      </c>
      <c r="I1406" s="205"/>
      <c r="J1406" s="201"/>
      <c r="K1406" s="201"/>
      <c r="L1406" s="206"/>
      <c r="M1406" s="207"/>
      <c r="N1406" s="208"/>
      <c r="O1406" s="208"/>
      <c r="P1406" s="208"/>
      <c r="Q1406" s="208"/>
      <c r="R1406" s="208"/>
      <c r="S1406" s="208"/>
      <c r="T1406" s="209"/>
      <c r="AT1406" s="210" t="s">
        <v>202</v>
      </c>
      <c r="AU1406" s="210" t="s">
        <v>88</v>
      </c>
      <c r="AV1406" s="14" t="s">
        <v>88</v>
      </c>
      <c r="AW1406" s="14" t="s">
        <v>37</v>
      </c>
      <c r="AX1406" s="14" t="s">
        <v>78</v>
      </c>
      <c r="AY1406" s="210" t="s">
        <v>193</v>
      </c>
    </row>
    <row r="1407" spans="1:65" s="15" customFormat="1" ht="11.25">
      <c r="B1407" s="211"/>
      <c r="C1407" s="212"/>
      <c r="D1407" s="191" t="s">
        <v>202</v>
      </c>
      <c r="E1407" s="213" t="s">
        <v>19</v>
      </c>
      <c r="F1407" s="214" t="s">
        <v>207</v>
      </c>
      <c r="G1407" s="212"/>
      <c r="H1407" s="215">
        <v>6</v>
      </c>
      <c r="I1407" s="216"/>
      <c r="J1407" s="212"/>
      <c r="K1407" s="212"/>
      <c r="L1407" s="217"/>
      <c r="M1407" s="218"/>
      <c r="N1407" s="219"/>
      <c r="O1407" s="219"/>
      <c r="P1407" s="219"/>
      <c r="Q1407" s="219"/>
      <c r="R1407" s="219"/>
      <c r="S1407" s="219"/>
      <c r="T1407" s="220"/>
      <c r="AT1407" s="221" t="s">
        <v>202</v>
      </c>
      <c r="AU1407" s="221" t="s">
        <v>88</v>
      </c>
      <c r="AV1407" s="15" t="s">
        <v>200</v>
      </c>
      <c r="AW1407" s="15" t="s">
        <v>37</v>
      </c>
      <c r="AX1407" s="15" t="s">
        <v>86</v>
      </c>
      <c r="AY1407" s="221" t="s">
        <v>193</v>
      </c>
    </row>
    <row r="1408" spans="1:65" s="2" customFormat="1" ht="37.9" customHeight="1">
      <c r="A1408" s="36"/>
      <c r="B1408" s="37"/>
      <c r="C1408" s="176" t="s">
        <v>1319</v>
      </c>
      <c r="D1408" s="176" t="s">
        <v>196</v>
      </c>
      <c r="E1408" s="177" t="s">
        <v>1320</v>
      </c>
      <c r="F1408" s="178" t="s">
        <v>1321</v>
      </c>
      <c r="G1408" s="179" t="s">
        <v>97</v>
      </c>
      <c r="H1408" s="180">
        <v>14.28</v>
      </c>
      <c r="I1408" s="181"/>
      <c r="J1408" s="182">
        <f>ROUND(I1408*H1408,2)</f>
        <v>0</v>
      </c>
      <c r="K1408" s="178" t="s">
        <v>19</v>
      </c>
      <c r="L1408" s="41"/>
      <c r="M1408" s="183" t="s">
        <v>19</v>
      </c>
      <c r="N1408" s="184" t="s">
        <v>49</v>
      </c>
      <c r="O1408" s="66"/>
      <c r="P1408" s="185">
        <f>O1408*H1408</f>
        <v>0</v>
      </c>
      <c r="Q1408" s="185">
        <v>6.3699999999999998E-3</v>
      </c>
      <c r="R1408" s="185">
        <f>Q1408*H1408</f>
        <v>9.0963599999999992E-2</v>
      </c>
      <c r="S1408" s="185">
        <v>0</v>
      </c>
      <c r="T1408" s="186">
        <f>S1408*H1408</f>
        <v>0</v>
      </c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R1408" s="187" t="s">
        <v>295</v>
      </c>
      <c r="AT1408" s="187" t="s">
        <v>196</v>
      </c>
      <c r="AU1408" s="187" t="s">
        <v>88</v>
      </c>
      <c r="AY1408" s="19" t="s">
        <v>193</v>
      </c>
      <c r="BE1408" s="188">
        <f>IF(N1408="základní",J1408,0)</f>
        <v>0</v>
      </c>
      <c r="BF1408" s="188">
        <f>IF(N1408="snížená",J1408,0)</f>
        <v>0</v>
      </c>
      <c r="BG1408" s="188">
        <f>IF(N1408="zákl. přenesená",J1408,0)</f>
        <v>0</v>
      </c>
      <c r="BH1408" s="188">
        <f>IF(N1408="sníž. přenesená",J1408,0)</f>
        <v>0</v>
      </c>
      <c r="BI1408" s="188">
        <f>IF(N1408="nulová",J1408,0)</f>
        <v>0</v>
      </c>
      <c r="BJ1408" s="19" t="s">
        <v>86</v>
      </c>
      <c r="BK1408" s="188">
        <f>ROUND(I1408*H1408,2)</f>
        <v>0</v>
      </c>
      <c r="BL1408" s="19" t="s">
        <v>295</v>
      </c>
      <c r="BM1408" s="187" t="s">
        <v>1322</v>
      </c>
    </row>
    <row r="1409" spans="1:65" s="13" customFormat="1" ht="11.25">
      <c r="B1409" s="189"/>
      <c r="C1409" s="190"/>
      <c r="D1409" s="191" t="s">
        <v>202</v>
      </c>
      <c r="E1409" s="192" t="s">
        <v>19</v>
      </c>
      <c r="F1409" s="193" t="s">
        <v>203</v>
      </c>
      <c r="G1409" s="190"/>
      <c r="H1409" s="192" t="s">
        <v>19</v>
      </c>
      <c r="I1409" s="194"/>
      <c r="J1409" s="190"/>
      <c r="K1409" s="190"/>
      <c r="L1409" s="195"/>
      <c r="M1409" s="196"/>
      <c r="N1409" s="197"/>
      <c r="O1409" s="197"/>
      <c r="P1409" s="197"/>
      <c r="Q1409" s="197"/>
      <c r="R1409" s="197"/>
      <c r="S1409" s="197"/>
      <c r="T1409" s="198"/>
      <c r="AT1409" s="199" t="s">
        <v>202</v>
      </c>
      <c r="AU1409" s="199" t="s">
        <v>88</v>
      </c>
      <c r="AV1409" s="13" t="s">
        <v>86</v>
      </c>
      <c r="AW1409" s="13" t="s">
        <v>37</v>
      </c>
      <c r="AX1409" s="13" t="s">
        <v>78</v>
      </c>
      <c r="AY1409" s="199" t="s">
        <v>193</v>
      </c>
    </row>
    <row r="1410" spans="1:65" s="13" customFormat="1" ht="11.25">
      <c r="B1410" s="189"/>
      <c r="C1410" s="190"/>
      <c r="D1410" s="191" t="s">
        <v>202</v>
      </c>
      <c r="E1410" s="192" t="s">
        <v>19</v>
      </c>
      <c r="F1410" s="193" t="s">
        <v>1249</v>
      </c>
      <c r="G1410" s="190"/>
      <c r="H1410" s="192" t="s">
        <v>19</v>
      </c>
      <c r="I1410" s="194"/>
      <c r="J1410" s="190"/>
      <c r="K1410" s="190"/>
      <c r="L1410" s="195"/>
      <c r="M1410" s="196"/>
      <c r="N1410" s="197"/>
      <c r="O1410" s="197"/>
      <c r="P1410" s="197"/>
      <c r="Q1410" s="197"/>
      <c r="R1410" s="197"/>
      <c r="S1410" s="197"/>
      <c r="T1410" s="198"/>
      <c r="AT1410" s="199" t="s">
        <v>202</v>
      </c>
      <c r="AU1410" s="199" t="s">
        <v>88</v>
      </c>
      <c r="AV1410" s="13" t="s">
        <v>86</v>
      </c>
      <c r="AW1410" s="13" t="s">
        <v>37</v>
      </c>
      <c r="AX1410" s="13" t="s">
        <v>78</v>
      </c>
      <c r="AY1410" s="199" t="s">
        <v>193</v>
      </c>
    </row>
    <row r="1411" spans="1:65" s="13" customFormat="1" ht="11.25">
      <c r="B1411" s="189"/>
      <c r="C1411" s="190"/>
      <c r="D1411" s="191" t="s">
        <v>202</v>
      </c>
      <c r="E1411" s="192" t="s">
        <v>19</v>
      </c>
      <c r="F1411" s="193" t="s">
        <v>205</v>
      </c>
      <c r="G1411" s="190"/>
      <c r="H1411" s="192" t="s">
        <v>19</v>
      </c>
      <c r="I1411" s="194"/>
      <c r="J1411" s="190"/>
      <c r="K1411" s="190"/>
      <c r="L1411" s="195"/>
      <c r="M1411" s="196"/>
      <c r="N1411" s="197"/>
      <c r="O1411" s="197"/>
      <c r="P1411" s="197"/>
      <c r="Q1411" s="197"/>
      <c r="R1411" s="197"/>
      <c r="S1411" s="197"/>
      <c r="T1411" s="198"/>
      <c r="AT1411" s="199" t="s">
        <v>202</v>
      </c>
      <c r="AU1411" s="199" t="s">
        <v>88</v>
      </c>
      <c r="AV1411" s="13" t="s">
        <v>86</v>
      </c>
      <c r="AW1411" s="13" t="s">
        <v>37</v>
      </c>
      <c r="AX1411" s="13" t="s">
        <v>78</v>
      </c>
      <c r="AY1411" s="199" t="s">
        <v>193</v>
      </c>
    </row>
    <row r="1412" spans="1:65" s="13" customFormat="1" ht="11.25">
      <c r="B1412" s="189"/>
      <c r="C1412" s="190"/>
      <c r="D1412" s="191" t="s">
        <v>202</v>
      </c>
      <c r="E1412" s="192" t="s">
        <v>19</v>
      </c>
      <c r="F1412" s="193" t="s">
        <v>1250</v>
      </c>
      <c r="G1412" s="190"/>
      <c r="H1412" s="192" t="s">
        <v>19</v>
      </c>
      <c r="I1412" s="194"/>
      <c r="J1412" s="190"/>
      <c r="K1412" s="190"/>
      <c r="L1412" s="195"/>
      <c r="M1412" s="196"/>
      <c r="N1412" s="197"/>
      <c r="O1412" s="197"/>
      <c r="P1412" s="197"/>
      <c r="Q1412" s="197"/>
      <c r="R1412" s="197"/>
      <c r="S1412" s="197"/>
      <c r="T1412" s="198"/>
      <c r="AT1412" s="199" t="s">
        <v>202</v>
      </c>
      <c r="AU1412" s="199" t="s">
        <v>88</v>
      </c>
      <c r="AV1412" s="13" t="s">
        <v>86</v>
      </c>
      <c r="AW1412" s="13" t="s">
        <v>37</v>
      </c>
      <c r="AX1412" s="13" t="s">
        <v>78</v>
      </c>
      <c r="AY1412" s="199" t="s">
        <v>193</v>
      </c>
    </row>
    <row r="1413" spans="1:65" s="14" customFormat="1" ht="11.25">
      <c r="B1413" s="200"/>
      <c r="C1413" s="201"/>
      <c r="D1413" s="191" t="s">
        <v>202</v>
      </c>
      <c r="E1413" s="202" t="s">
        <v>19</v>
      </c>
      <c r="F1413" s="203" t="s">
        <v>1323</v>
      </c>
      <c r="G1413" s="201"/>
      <c r="H1413" s="204">
        <v>14.28</v>
      </c>
      <c r="I1413" s="205"/>
      <c r="J1413" s="201"/>
      <c r="K1413" s="201"/>
      <c r="L1413" s="206"/>
      <c r="M1413" s="207"/>
      <c r="N1413" s="208"/>
      <c r="O1413" s="208"/>
      <c r="P1413" s="208"/>
      <c r="Q1413" s="208"/>
      <c r="R1413" s="208"/>
      <c r="S1413" s="208"/>
      <c r="T1413" s="209"/>
      <c r="AT1413" s="210" t="s">
        <v>202</v>
      </c>
      <c r="AU1413" s="210" t="s">
        <v>88</v>
      </c>
      <c r="AV1413" s="14" t="s">
        <v>88</v>
      </c>
      <c r="AW1413" s="14" t="s">
        <v>37</v>
      </c>
      <c r="AX1413" s="14" t="s">
        <v>78</v>
      </c>
      <c r="AY1413" s="210" t="s">
        <v>193</v>
      </c>
    </row>
    <row r="1414" spans="1:65" s="15" customFormat="1" ht="11.25">
      <c r="B1414" s="211"/>
      <c r="C1414" s="212"/>
      <c r="D1414" s="191" t="s">
        <v>202</v>
      </c>
      <c r="E1414" s="213" t="s">
        <v>19</v>
      </c>
      <c r="F1414" s="214" t="s">
        <v>207</v>
      </c>
      <c r="G1414" s="212"/>
      <c r="H1414" s="215">
        <v>14.28</v>
      </c>
      <c r="I1414" s="216"/>
      <c r="J1414" s="212"/>
      <c r="K1414" s="212"/>
      <c r="L1414" s="217"/>
      <c r="M1414" s="218"/>
      <c r="N1414" s="219"/>
      <c r="O1414" s="219"/>
      <c r="P1414" s="219"/>
      <c r="Q1414" s="219"/>
      <c r="R1414" s="219"/>
      <c r="S1414" s="219"/>
      <c r="T1414" s="220"/>
      <c r="AT1414" s="221" t="s">
        <v>202</v>
      </c>
      <c r="AU1414" s="221" t="s">
        <v>88</v>
      </c>
      <c r="AV1414" s="15" t="s">
        <v>200</v>
      </c>
      <c r="AW1414" s="15" t="s">
        <v>37</v>
      </c>
      <c r="AX1414" s="15" t="s">
        <v>86</v>
      </c>
      <c r="AY1414" s="221" t="s">
        <v>193</v>
      </c>
    </row>
    <row r="1415" spans="1:65" s="2" customFormat="1" ht="49.15" customHeight="1">
      <c r="A1415" s="36"/>
      <c r="B1415" s="37"/>
      <c r="C1415" s="176" t="s">
        <v>1324</v>
      </c>
      <c r="D1415" s="176" t="s">
        <v>196</v>
      </c>
      <c r="E1415" s="177" t="s">
        <v>1325</v>
      </c>
      <c r="F1415" s="178" t="s">
        <v>1326</v>
      </c>
      <c r="G1415" s="179" t="s">
        <v>442</v>
      </c>
      <c r="H1415" s="180">
        <v>6</v>
      </c>
      <c r="I1415" s="181"/>
      <c r="J1415" s="182">
        <f>ROUND(I1415*H1415,2)</f>
        <v>0</v>
      </c>
      <c r="K1415" s="178" t="s">
        <v>212</v>
      </c>
      <c r="L1415" s="41"/>
      <c r="M1415" s="183" t="s">
        <v>19</v>
      </c>
      <c r="N1415" s="184" t="s">
        <v>49</v>
      </c>
      <c r="O1415" s="66"/>
      <c r="P1415" s="185">
        <f>O1415*H1415</f>
        <v>0</v>
      </c>
      <c r="Q1415" s="185">
        <v>2.7599999999999999E-3</v>
      </c>
      <c r="R1415" s="185">
        <f>Q1415*H1415</f>
        <v>1.6559999999999998E-2</v>
      </c>
      <c r="S1415" s="185">
        <v>0</v>
      </c>
      <c r="T1415" s="186">
        <f>S1415*H1415</f>
        <v>0</v>
      </c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R1415" s="187" t="s">
        <v>295</v>
      </c>
      <c r="AT1415" s="187" t="s">
        <v>196</v>
      </c>
      <c r="AU1415" s="187" t="s">
        <v>88</v>
      </c>
      <c r="AY1415" s="19" t="s">
        <v>193</v>
      </c>
      <c r="BE1415" s="188">
        <f>IF(N1415="základní",J1415,0)</f>
        <v>0</v>
      </c>
      <c r="BF1415" s="188">
        <f>IF(N1415="snížená",J1415,0)</f>
        <v>0</v>
      </c>
      <c r="BG1415" s="188">
        <f>IF(N1415="zákl. přenesená",J1415,0)</f>
        <v>0</v>
      </c>
      <c r="BH1415" s="188">
        <f>IF(N1415="sníž. přenesená",J1415,0)</f>
        <v>0</v>
      </c>
      <c r="BI1415" s="188">
        <f>IF(N1415="nulová",J1415,0)</f>
        <v>0</v>
      </c>
      <c r="BJ1415" s="19" t="s">
        <v>86</v>
      </c>
      <c r="BK1415" s="188">
        <f>ROUND(I1415*H1415,2)</f>
        <v>0</v>
      </c>
      <c r="BL1415" s="19" t="s">
        <v>295</v>
      </c>
      <c r="BM1415" s="187" t="s">
        <v>1327</v>
      </c>
    </row>
    <row r="1416" spans="1:65" s="2" customFormat="1" ht="11.25">
      <c r="A1416" s="36"/>
      <c r="B1416" s="37"/>
      <c r="C1416" s="38"/>
      <c r="D1416" s="222" t="s">
        <v>214</v>
      </c>
      <c r="E1416" s="38"/>
      <c r="F1416" s="223" t="s">
        <v>1328</v>
      </c>
      <c r="G1416" s="38"/>
      <c r="H1416" s="38"/>
      <c r="I1416" s="224"/>
      <c r="J1416" s="38"/>
      <c r="K1416" s="38"/>
      <c r="L1416" s="41"/>
      <c r="M1416" s="225"/>
      <c r="N1416" s="226"/>
      <c r="O1416" s="66"/>
      <c r="P1416" s="66"/>
      <c r="Q1416" s="66"/>
      <c r="R1416" s="66"/>
      <c r="S1416" s="66"/>
      <c r="T1416" s="67"/>
      <c r="U1416" s="36"/>
      <c r="V1416" s="36"/>
      <c r="W1416" s="36"/>
      <c r="X1416" s="36"/>
      <c r="Y1416" s="36"/>
      <c r="Z1416" s="36"/>
      <c r="AA1416" s="36"/>
      <c r="AB1416" s="36"/>
      <c r="AC1416" s="36"/>
      <c r="AD1416" s="36"/>
      <c r="AE1416" s="36"/>
      <c r="AT1416" s="19" t="s">
        <v>214</v>
      </c>
      <c r="AU1416" s="19" t="s">
        <v>88</v>
      </c>
    </row>
    <row r="1417" spans="1:65" s="13" customFormat="1" ht="11.25">
      <c r="B1417" s="189"/>
      <c r="C1417" s="190"/>
      <c r="D1417" s="191" t="s">
        <v>202</v>
      </c>
      <c r="E1417" s="192" t="s">
        <v>19</v>
      </c>
      <c r="F1417" s="193" t="s">
        <v>203</v>
      </c>
      <c r="G1417" s="190"/>
      <c r="H1417" s="192" t="s">
        <v>19</v>
      </c>
      <c r="I1417" s="194"/>
      <c r="J1417" s="190"/>
      <c r="K1417" s="190"/>
      <c r="L1417" s="195"/>
      <c r="M1417" s="196"/>
      <c r="N1417" s="197"/>
      <c r="O1417" s="197"/>
      <c r="P1417" s="197"/>
      <c r="Q1417" s="197"/>
      <c r="R1417" s="197"/>
      <c r="S1417" s="197"/>
      <c r="T1417" s="198"/>
      <c r="AT1417" s="199" t="s">
        <v>202</v>
      </c>
      <c r="AU1417" s="199" t="s">
        <v>88</v>
      </c>
      <c r="AV1417" s="13" t="s">
        <v>86</v>
      </c>
      <c r="AW1417" s="13" t="s">
        <v>37</v>
      </c>
      <c r="AX1417" s="13" t="s">
        <v>78</v>
      </c>
      <c r="AY1417" s="199" t="s">
        <v>193</v>
      </c>
    </row>
    <row r="1418" spans="1:65" s="13" customFormat="1" ht="11.25">
      <c r="B1418" s="189"/>
      <c r="C1418" s="190"/>
      <c r="D1418" s="191" t="s">
        <v>202</v>
      </c>
      <c r="E1418" s="192" t="s">
        <v>19</v>
      </c>
      <c r="F1418" s="193" t="s">
        <v>1249</v>
      </c>
      <c r="G1418" s="190"/>
      <c r="H1418" s="192" t="s">
        <v>19</v>
      </c>
      <c r="I1418" s="194"/>
      <c r="J1418" s="190"/>
      <c r="K1418" s="190"/>
      <c r="L1418" s="195"/>
      <c r="M1418" s="196"/>
      <c r="N1418" s="197"/>
      <c r="O1418" s="197"/>
      <c r="P1418" s="197"/>
      <c r="Q1418" s="197"/>
      <c r="R1418" s="197"/>
      <c r="S1418" s="197"/>
      <c r="T1418" s="198"/>
      <c r="AT1418" s="199" t="s">
        <v>202</v>
      </c>
      <c r="AU1418" s="199" t="s">
        <v>88</v>
      </c>
      <c r="AV1418" s="13" t="s">
        <v>86</v>
      </c>
      <c r="AW1418" s="13" t="s">
        <v>37</v>
      </c>
      <c r="AX1418" s="13" t="s">
        <v>78</v>
      </c>
      <c r="AY1418" s="199" t="s">
        <v>193</v>
      </c>
    </row>
    <row r="1419" spans="1:65" s="13" customFormat="1" ht="11.25">
      <c r="B1419" s="189"/>
      <c r="C1419" s="190"/>
      <c r="D1419" s="191" t="s">
        <v>202</v>
      </c>
      <c r="E1419" s="192" t="s">
        <v>19</v>
      </c>
      <c r="F1419" s="193" t="s">
        <v>205</v>
      </c>
      <c r="G1419" s="190"/>
      <c r="H1419" s="192" t="s">
        <v>19</v>
      </c>
      <c r="I1419" s="194"/>
      <c r="J1419" s="190"/>
      <c r="K1419" s="190"/>
      <c r="L1419" s="195"/>
      <c r="M1419" s="196"/>
      <c r="N1419" s="197"/>
      <c r="O1419" s="197"/>
      <c r="P1419" s="197"/>
      <c r="Q1419" s="197"/>
      <c r="R1419" s="197"/>
      <c r="S1419" s="197"/>
      <c r="T1419" s="198"/>
      <c r="AT1419" s="199" t="s">
        <v>202</v>
      </c>
      <c r="AU1419" s="199" t="s">
        <v>88</v>
      </c>
      <c r="AV1419" s="13" t="s">
        <v>86</v>
      </c>
      <c r="AW1419" s="13" t="s">
        <v>37</v>
      </c>
      <c r="AX1419" s="13" t="s">
        <v>78</v>
      </c>
      <c r="AY1419" s="199" t="s">
        <v>193</v>
      </c>
    </row>
    <row r="1420" spans="1:65" s="13" customFormat="1" ht="11.25">
      <c r="B1420" s="189"/>
      <c r="C1420" s="190"/>
      <c r="D1420" s="191" t="s">
        <v>202</v>
      </c>
      <c r="E1420" s="192" t="s">
        <v>19</v>
      </c>
      <c r="F1420" s="193" t="s">
        <v>1250</v>
      </c>
      <c r="G1420" s="190"/>
      <c r="H1420" s="192" t="s">
        <v>19</v>
      </c>
      <c r="I1420" s="194"/>
      <c r="J1420" s="190"/>
      <c r="K1420" s="190"/>
      <c r="L1420" s="195"/>
      <c r="M1420" s="196"/>
      <c r="N1420" s="197"/>
      <c r="O1420" s="197"/>
      <c r="P1420" s="197"/>
      <c r="Q1420" s="197"/>
      <c r="R1420" s="197"/>
      <c r="S1420" s="197"/>
      <c r="T1420" s="198"/>
      <c r="AT1420" s="199" t="s">
        <v>202</v>
      </c>
      <c r="AU1420" s="199" t="s">
        <v>88</v>
      </c>
      <c r="AV1420" s="13" t="s">
        <v>86</v>
      </c>
      <c r="AW1420" s="13" t="s">
        <v>37</v>
      </c>
      <c r="AX1420" s="13" t="s">
        <v>78</v>
      </c>
      <c r="AY1420" s="199" t="s">
        <v>193</v>
      </c>
    </row>
    <row r="1421" spans="1:65" s="14" customFormat="1" ht="11.25">
      <c r="B1421" s="200"/>
      <c r="C1421" s="201"/>
      <c r="D1421" s="191" t="s">
        <v>202</v>
      </c>
      <c r="E1421" s="202" t="s">
        <v>19</v>
      </c>
      <c r="F1421" s="203" t="s">
        <v>1329</v>
      </c>
      <c r="G1421" s="201"/>
      <c r="H1421" s="204">
        <v>6</v>
      </c>
      <c r="I1421" s="205"/>
      <c r="J1421" s="201"/>
      <c r="K1421" s="201"/>
      <c r="L1421" s="206"/>
      <c r="M1421" s="207"/>
      <c r="N1421" s="208"/>
      <c r="O1421" s="208"/>
      <c r="P1421" s="208"/>
      <c r="Q1421" s="208"/>
      <c r="R1421" s="208"/>
      <c r="S1421" s="208"/>
      <c r="T1421" s="209"/>
      <c r="AT1421" s="210" t="s">
        <v>202</v>
      </c>
      <c r="AU1421" s="210" t="s">
        <v>88</v>
      </c>
      <c r="AV1421" s="14" t="s">
        <v>88</v>
      </c>
      <c r="AW1421" s="14" t="s">
        <v>37</v>
      </c>
      <c r="AX1421" s="14" t="s">
        <v>78</v>
      </c>
      <c r="AY1421" s="210" t="s">
        <v>193</v>
      </c>
    </row>
    <row r="1422" spans="1:65" s="15" customFormat="1" ht="11.25">
      <c r="B1422" s="211"/>
      <c r="C1422" s="212"/>
      <c r="D1422" s="191" t="s">
        <v>202</v>
      </c>
      <c r="E1422" s="213" t="s">
        <v>19</v>
      </c>
      <c r="F1422" s="214" t="s">
        <v>207</v>
      </c>
      <c r="G1422" s="212"/>
      <c r="H1422" s="215">
        <v>6</v>
      </c>
      <c r="I1422" s="216"/>
      <c r="J1422" s="212"/>
      <c r="K1422" s="212"/>
      <c r="L1422" s="217"/>
      <c r="M1422" s="218"/>
      <c r="N1422" s="219"/>
      <c r="O1422" s="219"/>
      <c r="P1422" s="219"/>
      <c r="Q1422" s="219"/>
      <c r="R1422" s="219"/>
      <c r="S1422" s="219"/>
      <c r="T1422" s="220"/>
      <c r="AT1422" s="221" t="s">
        <v>202</v>
      </c>
      <c r="AU1422" s="221" t="s">
        <v>88</v>
      </c>
      <c r="AV1422" s="15" t="s">
        <v>200</v>
      </c>
      <c r="AW1422" s="15" t="s">
        <v>37</v>
      </c>
      <c r="AX1422" s="15" t="s">
        <v>86</v>
      </c>
      <c r="AY1422" s="221" t="s">
        <v>193</v>
      </c>
    </row>
    <row r="1423" spans="1:65" s="2" customFormat="1" ht="24.2" customHeight="1">
      <c r="A1423" s="36"/>
      <c r="B1423" s="37"/>
      <c r="C1423" s="176" t="s">
        <v>1330</v>
      </c>
      <c r="D1423" s="176" t="s">
        <v>196</v>
      </c>
      <c r="E1423" s="177" t="s">
        <v>1331</v>
      </c>
      <c r="F1423" s="178" t="s">
        <v>1332</v>
      </c>
      <c r="G1423" s="179" t="s">
        <v>442</v>
      </c>
      <c r="H1423" s="180">
        <v>7</v>
      </c>
      <c r="I1423" s="181"/>
      <c r="J1423" s="182">
        <f>ROUND(I1423*H1423,2)</f>
        <v>0</v>
      </c>
      <c r="K1423" s="178" t="s">
        <v>19</v>
      </c>
      <c r="L1423" s="41"/>
      <c r="M1423" s="183" t="s">
        <v>19</v>
      </c>
      <c r="N1423" s="184" t="s">
        <v>49</v>
      </c>
      <c r="O1423" s="66"/>
      <c r="P1423" s="185">
        <f>O1423*H1423</f>
        <v>0</v>
      </c>
      <c r="Q1423" s="185">
        <v>0</v>
      </c>
      <c r="R1423" s="185">
        <f>Q1423*H1423</f>
        <v>0</v>
      </c>
      <c r="S1423" s="185">
        <v>4.6299999999999996E-3</v>
      </c>
      <c r="T1423" s="186">
        <f>S1423*H1423</f>
        <v>3.2409999999999994E-2</v>
      </c>
      <c r="U1423" s="36"/>
      <c r="V1423" s="36"/>
      <c r="W1423" s="36"/>
      <c r="X1423" s="36"/>
      <c r="Y1423" s="36"/>
      <c r="Z1423" s="36"/>
      <c r="AA1423" s="36"/>
      <c r="AB1423" s="36"/>
      <c r="AC1423" s="36"/>
      <c r="AD1423" s="36"/>
      <c r="AE1423" s="36"/>
      <c r="AR1423" s="187" t="s">
        <v>295</v>
      </c>
      <c r="AT1423" s="187" t="s">
        <v>196</v>
      </c>
      <c r="AU1423" s="187" t="s">
        <v>88</v>
      </c>
      <c r="AY1423" s="19" t="s">
        <v>193</v>
      </c>
      <c r="BE1423" s="188">
        <f>IF(N1423="základní",J1423,0)</f>
        <v>0</v>
      </c>
      <c r="BF1423" s="188">
        <f>IF(N1423="snížená",J1423,0)</f>
        <v>0</v>
      </c>
      <c r="BG1423" s="188">
        <f>IF(N1423="zákl. přenesená",J1423,0)</f>
        <v>0</v>
      </c>
      <c r="BH1423" s="188">
        <f>IF(N1423="sníž. přenesená",J1423,0)</f>
        <v>0</v>
      </c>
      <c r="BI1423" s="188">
        <f>IF(N1423="nulová",J1423,0)</f>
        <v>0</v>
      </c>
      <c r="BJ1423" s="19" t="s">
        <v>86</v>
      </c>
      <c r="BK1423" s="188">
        <f>ROUND(I1423*H1423,2)</f>
        <v>0</v>
      </c>
      <c r="BL1423" s="19" t="s">
        <v>295</v>
      </c>
      <c r="BM1423" s="187" t="s">
        <v>1333</v>
      </c>
    </row>
    <row r="1424" spans="1:65" s="13" customFormat="1" ht="11.25">
      <c r="B1424" s="189"/>
      <c r="C1424" s="190"/>
      <c r="D1424" s="191" t="s">
        <v>202</v>
      </c>
      <c r="E1424" s="192" t="s">
        <v>19</v>
      </c>
      <c r="F1424" s="193" t="s">
        <v>203</v>
      </c>
      <c r="G1424" s="190"/>
      <c r="H1424" s="192" t="s">
        <v>19</v>
      </c>
      <c r="I1424" s="194"/>
      <c r="J1424" s="190"/>
      <c r="K1424" s="190"/>
      <c r="L1424" s="195"/>
      <c r="M1424" s="196"/>
      <c r="N1424" s="197"/>
      <c r="O1424" s="197"/>
      <c r="P1424" s="197"/>
      <c r="Q1424" s="197"/>
      <c r="R1424" s="197"/>
      <c r="S1424" s="197"/>
      <c r="T1424" s="198"/>
      <c r="AT1424" s="199" t="s">
        <v>202</v>
      </c>
      <c r="AU1424" s="199" t="s">
        <v>88</v>
      </c>
      <c r="AV1424" s="13" t="s">
        <v>86</v>
      </c>
      <c r="AW1424" s="13" t="s">
        <v>37</v>
      </c>
      <c r="AX1424" s="13" t="s">
        <v>78</v>
      </c>
      <c r="AY1424" s="199" t="s">
        <v>193</v>
      </c>
    </row>
    <row r="1425" spans="1:65" s="13" customFormat="1" ht="22.5">
      <c r="B1425" s="189"/>
      <c r="C1425" s="190"/>
      <c r="D1425" s="191" t="s">
        <v>202</v>
      </c>
      <c r="E1425" s="192" t="s">
        <v>19</v>
      </c>
      <c r="F1425" s="193" t="s">
        <v>772</v>
      </c>
      <c r="G1425" s="190"/>
      <c r="H1425" s="192" t="s">
        <v>19</v>
      </c>
      <c r="I1425" s="194"/>
      <c r="J1425" s="190"/>
      <c r="K1425" s="190"/>
      <c r="L1425" s="195"/>
      <c r="M1425" s="196"/>
      <c r="N1425" s="197"/>
      <c r="O1425" s="197"/>
      <c r="P1425" s="197"/>
      <c r="Q1425" s="197"/>
      <c r="R1425" s="197"/>
      <c r="S1425" s="197"/>
      <c r="T1425" s="198"/>
      <c r="AT1425" s="199" t="s">
        <v>202</v>
      </c>
      <c r="AU1425" s="199" t="s">
        <v>88</v>
      </c>
      <c r="AV1425" s="13" t="s">
        <v>86</v>
      </c>
      <c r="AW1425" s="13" t="s">
        <v>37</v>
      </c>
      <c r="AX1425" s="13" t="s">
        <v>78</v>
      </c>
      <c r="AY1425" s="199" t="s">
        <v>193</v>
      </c>
    </row>
    <row r="1426" spans="1:65" s="13" customFormat="1" ht="11.25">
      <c r="B1426" s="189"/>
      <c r="C1426" s="190"/>
      <c r="D1426" s="191" t="s">
        <v>202</v>
      </c>
      <c r="E1426" s="192" t="s">
        <v>19</v>
      </c>
      <c r="F1426" s="193" t="s">
        <v>205</v>
      </c>
      <c r="G1426" s="190"/>
      <c r="H1426" s="192" t="s">
        <v>19</v>
      </c>
      <c r="I1426" s="194"/>
      <c r="J1426" s="190"/>
      <c r="K1426" s="190"/>
      <c r="L1426" s="195"/>
      <c r="M1426" s="196"/>
      <c r="N1426" s="197"/>
      <c r="O1426" s="197"/>
      <c r="P1426" s="197"/>
      <c r="Q1426" s="197"/>
      <c r="R1426" s="197"/>
      <c r="S1426" s="197"/>
      <c r="T1426" s="198"/>
      <c r="AT1426" s="199" t="s">
        <v>202</v>
      </c>
      <c r="AU1426" s="199" t="s">
        <v>88</v>
      </c>
      <c r="AV1426" s="13" t="s">
        <v>86</v>
      </c>
      <c r="AW1426" s="13" t="s">
        <v>37</v>
      </c>
      <c r="AX1426" s="13" t="s">
        <v>78</v>
      </c>
      <c r="AY1426" s="199" t="s">
        <v>193</v>
      </c>
    </row>
    <row r="1427" spans="1:65" s="14" customFormat="1" ht="11.25">
      <c r="B1427" s="200"/>
      <c r="C1427" s="201"/>
      <c r="D1427" s="191" t="s">
        <v>202</v>
      </c>
      <c r="E1427" s="202" t="s">
        <v>19</v>
      </c>
      <c r="F1427" s="203" t="s">
        <v>1334</v>
      </c>
      <c r="G1427" s="201"/>
      <c r="H1427" s="204">
        <v>7</v>
      </c>
      <c r="I1427" s="205"/>
      <c r="J1427" s="201"/>
      <c r="K1427" s="201"/>
      <c r="L1427" s="206"/>
      <c r="M1427" s="207"/>
      <c r="N1427" s="208"/>
      <c r="O1427" s="208"/>
      <c r="P1427" s="208"/>
      <c r="Q1427" s="208"/>
      <c r="R1427" s="208"/>
      <c r="S1427" s="208"/>
      <c r="T1427" s="209"/>
      <c r="AT1427" s="210" t="s">
        <v>202</v>
      </c>
      <c r="AU1427" s="210" t="s">
        <v>88</v>
      </c>
      <c r="AV1427" s="14" t="s">
        <v>88</v>
      </c>
      <c r="AW1427" s="14" t="s">
        <v>37</v>
      </c>
      <c r="AX1427" s="14" t="s">
        <v>78</v>
      </c>
      <c r="AY1427" s="210" t="s">
        <v>193</v>
      </c>
    </row>
    <row r="1428" spans="1:65" s="15" customFormat="1" ht="11.25">
      <c r="B1428" s="211"/>
      <c r="C1428" s="212"/>
      <c r="D1428" s="191" t="s">
        <v>202</v>
      </c>
      <c r="E1428" s="213" t="s">
        <v>19</v>
      </c>
      <c r="F1428" s="214" t="s">
        <v>207</v>
      </c>
      <c r="G1428" s="212"/>
      <c r="H1428" s="215">
        <v>7</v>
      </c>
      <c r="I1428" s="216"/>
      <c r="J1428" s="212"/>
      <c r="K1428" s="212"/>
      <c r="L1428" s="217"/>
      <c r="M1428" s="218"/>
      <c r="N1428" s="219"/>
      <c r="O1428" s="219"/>
      <c r="P1428" s="219"/>
      <c r="Q1428" s="219"/>
      <c r="R1428" s="219"/>
      <c r="S1428" s="219"/>
      <c r="T1428" s="220"/>
      <c r="AT1428" s="221" t="s">
        <v>202</v>
      </c>
      <c r="AU1428" s="221" t="s">
        <v>88</v>
      </c>
      <c r="AV1428" s="15" t="s">
        <v>200</v>
      </c>
      <c r="AW1428" s="15" t="s">
        <v>37</v>
      </c>
      <c r="AX1428" s="15" t="s">
        <v>86</v>
      </c>
      <c r="AY1428" s="221" t="s">
        <v>193</v>
      </c>
    </row>
    <row r="1429" spans="1:65" s="2" customFormat="1" ht="24.2" customHeight="1">
      <c r="A1429" s="36"/>
      <c r="B1429" s="37"/>
      <c r="C1429" s="176" t="s">
        <v>1335</v>
      </c>
      <c r="D1429" s="176" t="s">
        <v>196</v>
      </c>
      <c r="E1429" s="177" t="s">
        <v>1336</v>
      </c>
      <c r="F1429" s="178" t="s">
        <v>1337</v>
      </c>
      <c r="G1429" s="179" t="s">
        <v>425</v>
      </c>
      <c r="H1429" s="180">
        <v>188</v>
      </c>
      <c r="I1429" s="181"/>
      <c r="J1429" s="182">
        <f>ROUND(I1429*H1429,2)</f>
        <v>0</v>
      </c>
      <c r="K1429" s="178" t="s">
        <v>19</v>
      </c>
      <c r="L1429" s="41"/>
      <c r="M1429" s="183" t="s">
        <v>19</v>
      </c>
      <c r="N1429" s="184" t="s">
        <v>49</v>
      </c>
      <c r="O1429" s="66"/>
      <c r="P1429" s="185">
        <f>O1429*H1429</f>
        <v>0</v>
      </c>
      <c r="Q1429" s="185">
        <v>1.24E-3</v>
      </c>
      <c r="R1429" s="185">
        <f>Q1429*H1429</f>
        <v>0.23311999999999999</v>
      </c>
      <c r="S1429" s="185">
        <v>0</v>
      </c>
      <c r="T1429" s="186">
        <f>S1429*H1429</f>
        <v>0</v>
      </c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R1429" s="187" t="s">
        <v>295</v>
      </c>
      <c r="AT1429" s="187" t="s">
        <v>196</v>
      </c>
      <c r="AU1429" s="187" t="s">
        <v>88</v>
      </c>
      <c r="AY1429" s="19" t="s">
        <v>193</v>
      </c>
      <c r="BE1429" s="188">
        <f>IF(N1429="základní",J1429,0)</f>
        <v>0</v>
      </c>
      <c r="BF1429" s="188">
        <f>IF(N1429="snížená",J1429,0)</f>
        <v>0</v>
      </c>
      <c r="BG1429" s="188">
        <f>IF(N1429="zákl. přenesená",J1429,0)</f>
        <v>0</v>
      </c>
      <c r="BH1429" s="188">
        <f>IF(N1429="sníž. přenesená",J1429,0)</f>
        <v>0</v>
      </c>
      <c r="BI1429" s="188">
        <f>IF(N1429="nulová",J1429,0)</f>
        <v>0</v>
      </c>
      <c r="BJ1429" s="19" t="s">
        <v>86</v>
      </c>
      <c r="BK1429" s="188">
        <f>ROUND(I1429*H1429,2)</f>
        <v>0</v>
      </c>
      <c r="BL1429" s="19" t="s">
        <v>295</v>
      </c>
      <c r="BM1429" s="187" t="s">
        <v>1338</v>
      </c>
    </row>
    <row r="1430" spans="1:65" s="2" customFormat="1" ht="16.5" customHeight="1">
      <c r="A1430" s="36"/>
      <c r="B1430" s="37"/>
      <c r="C1430" s="176" t="s">
        <v>1339</v>
      </c>
      <c r="D1430" s="176" t="s">
        <v>196</v>
      </c>
      <c r="E1430" s="177" t="s">
        <v>1340</v>
      </c>
      <c r="F1430" s="178" t="s">
        <v>1341</v>
      </c>
      <c r="G1430" s="179" t="s">
        <v>425</v>
      </c>
      <c r="H1430" s="180">
        <v>34</v>
      </c>
      <c r="I1430" s="181"/>
      <c r="J1430" s="182">
        <f>ROUND(I1430*H1430,2)</f>
        <v>0</v>
      </c>
      <c r="K1430" s="178" t="s">
        <v>212</v>
      </c>
      <c r="L1430" s="41"/>
      <c r="M1430" s="183" t="s">
        <v>19</v>
      </c>
      <c r="N1430" s="184" t="s">
        <v>49</v>
      </c>
      <c r="O1430" s="66"/>
      <c r="P1430" s="185">
        <f>O1430*H1430</f>
        <v>0</v>
      </c>
      <c r="Q1430" s="185">
        <v>0</v>
      </c>
      <c r="R1430" s="185">
        <f>Q1430*H1430</f>
        <v>0</v>
      </c>
      <c r="S1430" s="185">
        <v>0</v>
      </c>
      <c r="T1430" s="186">
        <f>S1430*H1430</f>
        <v>0</v>
      </c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R1430" s="187" t="s">
        <v>295</v>
      </c>
      <c r="AT1430" s="187" t="s">
        <v>196</v>
      </c>
      <c r="AU1430" s="187" t="s">
        <v>88</v>
      </c>
      <c r="AY1430" s="19" t="s">
        <v>193</v>
      </c>
      <c r="BE1430" s="188">
        <f>IF(N1430="základní",J1430,0)</f>
        <v>0</v>
      </c>
      <c r="BF1430" s="188">
        <f>IF(N1430="snížená",J1430,0)</f>
        <v>0</v>
      </c>
      <c r="BG1430" s="188">
        <f>IF(N1430="zákl. přenesená",J1430,0)</f>
        <v>0</v>
      </c>
      <c r="BH1430" s="188">
        <f>IF(N1430="sníž. přenesená",J1430,0)</f>
        <v>0</v>
      </c>
      <c r="BI1430" s="188">
        <f>IF(N1430="nulová",J1430,0)</f>
        <v>0</v>
      </c>
      <c r="BJ1430" s="19" t="s">
        <v>86</v>
      </c>
      <c r="BK1430" s="188">
        <f>ROUND(I1430*H1430,2)</f>
        <v>0</v>
      </c>
      <c r="BL1430" s="19" t="s">
        <v>295</v>
      </c>
      <c r="BM1430" s="187" t="s">
        <v>1342</v>
      </c>
    </row>
    <row r="1431" spans="1:65" s="2" customFormat="1" ht="11.25">
      <c r="A1431" s="36"/>
      <c r="B1431" s="37"/>
      <c r="C1431" s="38"/>
      <c r="D1431" s="222" t="s">
        <v>214</v>
      </c>
      <c r="E1431" s="38"/>
      <c r="F1431" s="223" t="s">
        <v>1343</v>
      </c>
      <c r="G1431" s="38"/>
      <c r="H1431" s="38"/>
      <c r="I1431" s="224"/>
      <c r="J1431" s="38"/>
      <c r="K1431" s="38"/>
      <c r="L1431" s="41"/>
      <c r="M1431" s="225"/>
      <c r="N1431" s="226"/>
      <c r="O1431" s="66"/>
      <c r="P1431" s="66"/>
      <c r="Q1431" s="66"/>
      <c r="R1431" s="66"/>
      <c r="S1431" s="66"/>
      <c r="T1431" s="67"/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T1431" s="19" t="s">
        <v>214</v>
      </c>
      <c r="AU1431" s="19" t="s">
        <v>88</v>
      </c>
    </row>
    <row r="1432" spans="1:65" s="13" customFormat="1" ht="11.25">
      <c r="B1432" s="189"/>
      <c r="C1432" s="190"/>
      <c r="D1432" s="191" t="s">
        <v>202</v>
      </c>
      <c r="E1432" s="192" t="s">
        <v>19</v>
      </c>
      <c r="F1432" s="193" t="s">
        <v>203</v>
      </c>
      <c r="G1432" s="190"/>
      <c r="H1432" s="192" t="s">
        <v>19</v>
      </c>
      <c r="I1432" s="194"/>
      <c r="J1432" s="190"/>
      <c r="K1432" s="190"/>
      <c r="L1432" s="195"/>
      <c r="M1432" s="196"/>
      <c r="N1432" s="197"/>
      <c r="O1432" s="197"/>
      <c r="P1432" s="197"/>
      <c r="Q1432" s="197"/>
      <c r="R1432" s="197"/>
      <c r="S1432" s="197"/>
      <c r="T1432" s="198"/>
      <c r="AT1432" s="199" t="s">
        <v>202</v>
      </c>
      <c r="AU1432" s="199" t="s">
        <v>88</v>
      </c>
      <c r="AV1432" s="13" t="s">
        <v>86</v>
      </c>
      <c r="AW1432" s="13" t="s">
        <v>37</v>
      </c>
      <c r="AX1432" s="13" t="s">
        <v>78</v>
      </c>
      <c r="AY1432" s="199" t="s">
        <v>193</v>
      </c>
    </row>
    <row r="1433" spans="1:65" s="13" customFormat="1" ht="11.25">
      <c r="B1433" s="189"/>
      <c r="C1433" s="190"/>
      <c r="D1433" s="191" t="s">
        <v>202</v>
      </c>
      <c r="E1433" s="192" t="s">
        <v>19</v>
      </c>
      <c r="F1433" s="193" t="s">
        <v>1203</v>
      </c>
      <c r="G1433" s="190"/>
      <c r="H1433" s="192" t="s">
        <v>19</v>
      </c>
      <c r="I1433" s="194"/>
      <c r="J1433" s="190"/>
      <c r="K1433" s="190"/>
      <c r="L1433" s="195"/>
      <c r="M1433" s="196"/>
      <c r="N1433" s="197"/>
      <c r="O1433" s="197"/>
      <c r="P1433" s="197"/>
      <c r="Q1433" s="197"/>
      <c r="R1433" s="197"/>
      <c r="S1433" s="197"/>
      <c r="T1433" s="198"/>
      <c r="AT1433" s="199" t="s">
        <v>202</v>
      </c>
      <c r="AU1433" s="199" t="s">
        <v>88</v>
      </c>
      <c r="AV1433" s="13" t="s">
        <v>86</v>
      </c>
      <c r="AW1433" s="13" t="s">
        <v>37</v>
      </c>
      <c r="AX1433" s="13" t="s">
        <v>78</v>
      </c>
      <c r="AY1433" s="199" t="s">
        <v>193</v>
      </c>
    </row>
    <row r="1434" spans="1:65" s="13" customFormat="1" ht="11.25">
      <c r="B1434" s="189"/>
      <c r="C1434" s="190"/>
      <c r="D1434" s="191" t="s">
        <v>202</v>
      </c>
      <c r="E1434" s="192" t="s">
        <v>19</v>
      </c>
      <c r="F1434" s="193" t="s">
        <v>240</v>
      </c>
      <c r="G1434" s="190"/>
      <c r="H1434" s="192" t="s">
        <v>19</v>
      </c>
      <c r="I1434" s="194"/>
      <c r="J1434" s="190"/>
      <c r="K1434" s="190"/>
      <c r="L1434" s="195"/>
      <c r="M1434" s="196"/>
      <c r="N1434" s="197"/>
      <c r="O1434" s="197"/>
      <c r="P1434" s="197"/>
      <c r="Q1434" s="197"/>
      <c r="R1434" s="197"/>
      <c r="S1434" s="197"/>
      <c r="T1434" s="198"/>
      <c r="AT1434" s="199" t="s">
        <v>202</v>
      </c>
      <c r="AU1434" s="199" t="s">
        <v>88</v>
      </c>
      <c r="AV1434" s="13" t="s">
        <v>86</v>
      </c>
      <c r="AW1434" s="13" t="s">
        <v>37</v>
      </c>
      <c r="AX1434" s="13" t="s">
        <v>78</v>
      </c>
      <c r="AY1434" s="199" t="s">
        <v>193</v>
      </c>
    </row>
    <row r="1435" spans="1:65" s="14" customFormat="1" ht="11.25">
      <c r="B1435" s="200"/>
      <c r="C1435" s="201"/>
      <c r="D1435" s="191" t="s">
        <v>202</v>
      </c>
      <c r="E1435" s="202" t="s">
        <v>19</v>
      </c>
      <c r="F1435" s="203" t="s">
        <v>1239</v>
      </c>
      <c r="G1435" s="201"/>
      <c r="H1435" s="204">
        <v>34</v>
      </c>
      <c r="I1435" s="205"/>
      <c r="J1435" s="201"/>
      <c r="K1435" s="201"/>
      <c r="L1435" s="206"/>
      <c r="M1435" s="207"/>
      <c r="N1435" s="208"/>
      <c r="O1435" s="208"/>
      <c r="P1435" s="208"/>
      <c r="Q1435" s="208"/>
      <c r="R1435" s="208"/>
      <c r="S1435" s="208"/>
      <c r="T1435" s="209"/>
      <c r="AT1435" s="210" t="s">
        <v>202</v>
      </c>
      <c r="AU1435" s="210" t="s">
        <v>88</v>
      </c>
      <c r="AV1435" s="14" t="s">
        <v>88</v>
      </c>
      <c r="AW1435" s="14" t="s">
        <v>37</v>
      </c>
      <c r="AX1435" s="14" t="s">
        <v>78</v>
      </c>
      <c r="AY1435" s="210" t="s">
        <v>193</v>
      </c>
    </row>
    <row r="1436" spans="1:65" s="15" customFormat="1" ht="11.25">
      <c r="B1436" s="211"/>
      <c r="C1436" s="212"/>
      <c r="D1436" s="191" t="s">
        <v>202</v>
      </c>
      <c r="E1436" s="213" t="s">
        <v>19</v>
      </c>
      <c r="F1436" s="214" t="s">
        <v>207</v>
      </c>
      <c r="G1436" s="212"/>
      <c r="H1436" s="215">
        <v>34</v>
      </c>
      <c r="I1436" s="216"/>
      <c r="J1436" s="212"/>
      <c r="K1436" s="212"/>
      <c r="L1436" s="217"/>
      <c r="M1436" s="218"/>
      <c r="N1436" s="219"/>
      <c r="O1436" s="219"/>
      <c r="P1436" s="219"/>
      <c r="Q1436" s="219"/>
      <c r="R1436" s="219"/>
      <c r="S1436" s="219"/>
      <c r="T1436" s="220"/>
      <c r="AT1436" s="221" t="s">
        <v>202</v>
      </c>
      <c r="AU1436" s="221" t="s">
        <v>88</v>
      </c>
      <c r="AV1436" s="15" t="s">
        <v>200</v>
      </c>
      <c r="AW1436" s="15" t="s">
        <v>37</v>
      </c>
      <c r="AX1436" s="15" t="s">
        <v>86</v>
      </c>
      <c r="AY1436" s="221" t="s">
        <v>193</v>
      </c>
    </row>
    <row r="1437" spans="1:65" s="2" customFormat="1" ht="16.5" customHeight="1">
      <c r="A1437" s="36"/>
      <c r="B1437" s="37"/>
      <c r="C1437" s="176" t="s">
        <v>1344</v>
      </c>
      <c r="D1437" s="176" t="s">
        <v>196</v>
      </c>
      <c r="E1437" s="177" t="s">
        <v>1345</v>
      </c>
      <c r="F1437" s="178" t="s">
        <v>1346</v>
      </c>
      <c r="G1437" s="179" t="s">
        <v>442</v>
      </c>
      <c r="H1437" s="180">
        <v>18</v>
      </c>
      <c r="I1437" s="181"/>
      <c r="J1437" s="182">
        <f>ROUND(I1437*H1437,2)</f>
        <v>0</v>
      </c>
      <c r="K1437" s="178" t="s">
        <v>212</v>
      </c>
      <c r="L1437" s="41"/>
      <c r="M1437" s="183" t="s">
        <v>19</v>
      </c>
      <c r="N1437" s="184" t="s">
        <v>49</v>
      </c>
      <c r="O1437" s="66"/>
      <c r="P1437" s="185">
        <f>O1437*H1437</f>
        <v>0</v>
      </c>
      <c r="Q1437" s="185">
        <v>0</v>
      </c>
      <c r="R1437" s="185">
        <f>Q1437*H1437</f>
        <v>0</v>
      </c>
      <c r="S1437" s="185">
        <v>0</v>
      </c>
      <c r="T1437" s="186">
        <f>S1437*H1437</f>
        <v>0</v>
      </c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R1437" s="187" t="s">
        <v>295</v>
      </c>
      <c r="AT1437" s="187" t="s">
        <v>196</v>
      </c>
      <c r="AU1437" s="187" t="s">
        <v>88</v>
      </c>
      <c r="AY1437" s="19" t="s">
        <v>193</v>
      </c>
      <c r="BE1437" s="188">
        <f>IF(N1437="základní",J1437,0)</f>
        <v>0</v>
      </c>
      <c r="BF1437" s="188">
        <f>IF(N1437="snížená",J1437,0)</f>
        <v>0</v>
      </c>
      <c r="BG1437" s="188">
        <f>IF(N1437="zákl. přenesená",J1437,0)</f>
        <v>0</v>
      </c>
      <c r="BH1437" s="188">
        <f>IF(N1437="sníž. přenesená",J1437,0)</f>
        <v>0</v>
      </c>
      <c r="BI1437" s="188">
        <f>IF(N1437="nulová",J1437,0)</f>
        <v>0</v>
      </c>
      <c r="BJ1437" s="19" t="s">
        <v>86</v>
      </c>
      <c r="BK1437" s="188">
        <f>ROUND(I1437*H1437,2)</f>
        <v>0</v>
      </c>
      <c r="BL1437" s="19" t="s">
        <v>295</v>
      </c>
      <c r="BM1437" s="187" t="s">
        <v>1347</v>
      </c>
    </row>
    <row r="1438" spans="1:65" s="2" customFormat="1" ht="11.25">
      <c r="A1438" s="36"/>
      <c r="B1438" s="37"/>
      <c r="C1438" s="38"/>
      <c r="D1438" s="222" t="s">
        <v>214</v>
      </c>
      <c r="E1438" s="38"/>
      <c r="F1438" s="223" t="s">
        <v>1348</v>
      </c>
      <c r="G1438" s="38"/>
      <c r="H1438" s="38"/>
      <c r="I1438" s="224"/>
      <c r="J1438" s="38"/>
      <c r="K1438" s="38"/>
      <c r="L1438" s="41"/>
      <c r="M1438" s="225"/>
      <c r="N1438" s="226"/>
      <c r="O1438" s="66"/>
      <c r="P1438" s="66"/>
      <c r="Q1438" s="66"/>
      <c r="R1438" s="66"/>
      <c r="S1438" s="66"/>
      <c r="T1438" s="67"/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T1438" s="19" t="s">
        <v>214</v>
      </c>
      <c r="AU1438" s="19" t="s">
        <v>88</v>
      </c>
    </row>
    <row r="1439" spans="1:65" s="13" customFormat="1" ht="11.25">
      <c r="B1439" s="189"/>
      <c r="C1439" s="190"/>
      <c r="D1439" s="191" t="s">
        <v>202</v>
      </c>
      <c r="E1439" s="192" t="s">
        <v>19</v>
      </c>
      <c r="F1439" s="193" t="s">
        <v>203</v>
      </c>
      <c r="G1439" s="190"/>
      <c r="H1439" s="192" t="s">
        <v>19</v>
      </c>
      <c r="I1439" s="194"/>
      <c r="J1439" s="190"/>
      <c r="K1439" s="190"/>
      <c r="L1439" s="195"/>
      <c r="M1439" s="196"/>
      <c r="N1439" s="197"/>
      <c r="O1439" s="197"/>
      <c r="P1439" s="197"/>
      <c r="Q1439" s="197"/>
      <c r="R1439" s="197"/>
      <c r="S1439" s="197"/>
      <c r="T1439" s="198"/>
      <c r="AT1439" s="199" t="s">
        <v>202</v>
      </c>
      <c r="AU1439" s="199" t="s">
        <v>88</v>
      </c>
      <c r="AV1439" s="13" t="s">
        <v>86</v>
      </c>
      <c r="AW1439" s="13" t="s">
        <v>37</v>
      </c>
      <c r="AX1439" s="13" t="s">
        <v>78</v>
      </c>
      <c r="AY1439" s="199" t="s">
        <v>193</v>
      </c>
    </row>
    <row r="1440" spans="1:65" s="13" customFormat="1" ht="11.25">
      <c r="B1440" s="189"/>
      <c r="C1440" s="190"/>
      <c r="D1440" s="191" t="s">
        <v>202</v>
      </c>
      <c r="E1440" s="192" t="s">
        <v>19</v>
      </c>
      <c r="F1440" s="193" t="s">
        <v>1349</v>
      </c>
      <c r="G1440" s="190"/>
      <c r="H1440" s="192" t="s">
        <v>19</v>
      </c>
      <c r="I1440" s="194"/>
      <c r="J1440" s="190"/>
      <c r="K1440" s="190"/>
      <c r="L1440" s="195"/>
      <c r="M1440" s="196"/>
      <c r="N1440" s="197"/>
      <c r="O1440" s="197"/>
      <c r="P1440" s="197"/>
      <c r="Q1440" s="197"/>
      <c r="R1440" s="197"/>
      <c r="S1440" s="197"/>
      <c r="T1440" s="198"/>
      <c r="AT1440" s="199" t="s">
        <v>202</v>
      </c>
      <c r="AU1440" s="199" t="s">
        <v>88</v>
      </c>
      <c r="AV1440" s="13" t="s">
        <v>86</v>
      </c>
      <c r="AW1440" s="13" t="s">
        <v>37</v>
      </c>
      <c r="AX1440" s="13" t="s">
        <v>78</v>
      </c>
      <c r="AY1440" s="199" t="s">
        <v>193</v>
      </c>
    </row>
    <row r="1441" spans="1:65" s="13" customFormat="1" ht="11.25">
      <c r="B1441" s="189"/>
      <c r="C1441" s="190"/>
      <c r="D1441" s="191" t="s">
        <v>202</v>
      </c>
      <c r="E1441" s="192" t="s">
        <v>19</v>
      </c>
      <c r="F1441" s="193" t="s">
        <v>240</v>
      </c>
      <c r="G1441" s="190"/>
      <c r="H1441" s="192" t="s">
        <v>19</v>
      </c>
      <c r="I1441" s="194"/>
      <c r="J1441" s="190"/>
      <c r="K1441" s="190"/>
      <c r="L1441" s="195"/>
      <c r="M1441" s="196"/>
      <c r="N1441" s="197"/>
      <c r="O1441" s="197"/>
      <c r="P1441" s="197"/>
      <c r="Q1441" s="197"/>
      <c r="R1441" s="197"/>
      <c r="S1441" s="197"/>
      <c r="T1441" s="198"/>
      <c r="AT1441" s="199" t="s">
        <v>202</v>
      </c>
      <c r="AU1441" s="199" t="s">
        <v>88</v>
      </c>
      <c r="AV1441" s="13" t="s">
        <v>86</v>
      </c>
      <c r="AW1441" s="13" t="s">
        <v>37</v>
      </c>
      <c r="AX1441" s="13" t="s">
        <v>78</v>
      </c>
      <c r="AY1441" s="199" t="s">
        <v>193</v>
      </c>
    </row>
    <row r="1442" spans="1:65" s="14" customFormat="1" ht="11.25">
      <c r="B1442" s="200"/>
      <c r="C1442" s="201"/>
      <c r="D1442" s="191" t="s">
        <v>202</v>
      </c>
      <c r="E1442" s="202" t="s">
        <v>19</v>
      </c>
      <c r="F1442" s="203" t="s">
        <v>450</v>
      </c>
      <c r="G1442" s="201"/>
      <c r="H1442" s="204">
        <v>18</v>
      </c>
      <c r="I1442" s="205"/>
      <c r="J1442" s="201"/>
      <c r="K1442" s="201"/>
      <c r="L1442" s="206"/>
      <c r="M1442" s="207"/>
      <c r="N1442" s="208"/>
      <c r="O1442" s="208"/>
      <c r="P1442" s="208"/>
      <c r="Q1442" s="208"/>
      <c r="R1442" s="208"/>
      <c r="S1442" s="208"/>
      <c r="T1442" s="209"/>
      <c r="AT1442" s="210" t="s">
        <v>202</v>
      </c>
      <c r="AU1442" s="210" t="s">
        <v>88</v>
      </c>
      <c r="AV1442" s="14" t="s">
        <v>88</v>
      </c>
      <c r="AW1442" s="14" t="s">
        <v>37</v>
      </c>
      <c r="AX1442" s="14" t="s">
        <v>78</v>
      </c>
      <c r="AY1442" s="210" t="s">
        <v>193</v>
      </c>
    </row>
    <row r="1443" spans="1:65" s="15" customFormat="1" ht="11.25">
      <c r="B1443" s="211"/>
      <c r="C1443" s="212"/>
      <c r="D1443" s="191" t="s">
        <v>202</v>
      </c>
      <c r="E1443" s="213" t="s">
        <v>19</v>
      </c>
      <c r="F1443" s="214" t="s">
        <v>207</v>
      </c>
      <c r="G1443" s="212"/>
      <c r="H1443" s="215">
        <v>18</v>
      </c>
      <c r="I1443" s="216"/>
      <c r="J1443" s="212"/>
      <c r="K1443" s="212"/>
      <c r="L1443" s="217"/>
      <c r="M1443" s="218"/>
      <c r="N1443" s="219"/>
      <c r="O1443" s="219"/>
      <c r="P1443" s="219"/>
      <c r="Q1443" s="219"/>
      <c r="R1443" s="219"/>
      <c r="S1443" s="219"/>
      <c r="T1443" s="220"/>
      <c r="AT1443" s="221" t="s">
        <v>202</v>
      </c>
      <c r="AU1443" s="221" t="s">
        <v>88</v>
      </c>
      <c r="AV1443" s="15" t="s">
        <v>200</v>
      </c>
      <c r="AW1443" s="15" t="s">
        <v>37</v>
      </c>
      <c r="AX1443" s="15" t="s">
        <v>86</v>
      </c>
      <c r="AY1443" s="221" t="s">
        <v>193</v>
      </c>
    </row>
    <row r="1444" spans="1:65" s="2" customFormat="1" ht="16.5" customHeight="1">
      <c r="A1444" s="36"/>
      <c r="B1444" s="37"/>
      <c r="C1444" s="239" t="s">
        <v>1350</v>
      </c>
      <c r="D1444" s="239" t="s">
        <v>944</v>
      </c>
      <c r="E1444" s="240" t="s">
        <v>1351</v>
      </c>
      <c r="F1444" s="241" t="s">
        <v>1352</v>
      </c>
      <c r="G1444" s="242" t="s">
        <v>442</v>
      </c>
      <c r="H1444" s="243">
        <v>18</v>
      </c>
      <c r="I1444" s="244"/>
      <c r="J1444" s="245">
        <f>ROUND(I1444*H1444,2)</f>
        <v>0</v>
      </c>
      <c r="K1444" s="241" t="s">
        <v>212</v>
      </c>
      <c r="L1444" s="246"/>
      <c r="M1444" s="247" t="s">
        <v>19</v>
      </c>
      <c r="N1444" s="248" t="s">
        <v>49</v>
      </c>
      <c r="O1444" s="66"/>
      <c r="P1444" s="185">
        <f>O1444*H1444</f>
        <v>0</v>
      </c>
      <c r="Q1444" s="185">
        <v>3.8000000000000002E-4</v>
      </c>
      <c r="R1444" s="185">
        <f>Q1444*H1444</f>
        <v>6.8400000000000006E-3</v>
      </c>
      <c r="S1444" s="185">
        <v>0</v>
      </c>
      <c r="T1444" s="186">
        <f>S1444*H1444</f>
        <v>0</v>
      </c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R1444" s="187" t="s">
        <v>417</v>
      </c>
      <c r="AT1444" s="187" t="s">
        <v>944</v>
      </c>
      <c r="AU1444" s="187" t="s">
        <v>88</v>
      </c>
      <c r="AY1444" s="19" t="s">
        <v>193</v>
      </c>
      <c r="BE1444" s="188">
        <f>IF(N1444="základní",J1444,0)</f>
        <v>0</v>
      </c>
      <c r="BF1444" s="188">
        <f>IF(N1444="snížená",J1444,0)</f>
        <v>0</v>
      </c>
      <c r="BG1444" s="188">
        <f>IF(N1444="zákl. přenesená",J1444,0)</f>
        <v>0</v>
      </c>
      <c r="BH1444" s="188">
        <f>IF(N1444="sníž. přenesená",J1444,0)</f>
        <v>0</v>
      </c>
      <c r="BI1444" s="188">
        <f>IF(N1444="nulová",J1444,0)</f>
        <v>0</v>
      </c>
      <c r="BJ1444" s="19" t="s">
        <v>86</v>
      </c>
      <c r="BK1444" s="188">
        <f>ROUND(I1444*H1444,2)</f>
        <v>0</v>
      </c>
      <c r="BL1444" s="19" t="s">
        <v>295</v>
      </c>
      <c r="BM1444" s="187" t="s">
        <v>1353</v>
      </c>
    </row>
    <row r="1445" spans="1:65" s="13" customFormat="1" ht="11.25">
      <c r="B1445" s="189"/>
      <c r="C1445" s="190"/>
      <c r="D1445" s="191" t="s">
        <v>202</v>
      </c>
      <c r="E1445" s="192" t="s">
        <v>19</v>
      </c>
      <c r="F1445" s="193" t="s">
        <v>203</v>
      </c>
      <c r="G1445" s="190"/>
      <c r="H1445" s="192" t="s">
        <v>19</v>
      </c>
      <c r="I1445" s="194"/>
      <c r="J1445" s="190"/>
      <c r="K1445" s="190"/>
      <c r="L1445" s="195"/>
      <c r="M1445" s="196"/>
      <c r="N1445" s="197"/>
      <c r="O1445" s="197"/>
      <c r="P1445" s="197"/>
      <c r="Q1445" s="197"/>
      <c r="R1445" s="197"/>
      <c r="S1445" s="197"/>
      <c r="T1445" s="198"/>
      <c r="AT1445" s="199" t="s">
        <v>202</v>
      </c>
      <c r="AU1445" s="199" t="s">
        <v>88</v>
      </c>
      <c r="AV1445" s="13" t="s">
        <v>86</v>
      </c>
      <c r="AW1445" s="13" t="s">
        <v>37</v>
      </c>
      <c r="AX1445" s="13" t="s">
        <v>78</v>
      </c>
      <c r="AY1445" s="199" t="s">
        <v>193</v>
      </c>
    </row>
    <row r="1446" spans="1:65" s="13" customFormat="1" ht="11.25">
      <c r="B1446" s="189"/>
      <c r="C1446" s="190"/>
      <c r="D1446" s="191" t="s">
        <v>202</v>
      </c>
      <c r="E1446" s="192" t="s">
        <v>19</v>
      </c>
      <c r="F1446" s="193" t="s">
        <v>1349</v>
      </c>
      <c r="G1446" s="190"/>
      <c r="H1446" s="192" t="s">
        <v>19</v>
      </c>
      <c r="I1446" s="194"/>
      <c r="J1446" s="190"/>
      <c r="K1446" s="190"/>
      <c r="L1446" s="195"/>
      <c r="M1446" s="196"/>
      <c r="N1446" s="197"/>
      <c r="O1446" s="197"/>
      <c r="P1446" s="197"/>
      <c r="Q1446" s="197"/>
      <c r="R1446" s="197"/>
      <c r="S1446" s="197"/>
      <c r="T1446" s="198"/>
      <c r="AT1446" s="199" t="s">
        <v>202</v>
      </c>
      <c r="AU1446" s="199" t="s">
        <v>88</v>
      </c>
      <c r="AV1446" s="13" t="s">
        <v>86</v>
      </c>
      <c r="AW1446" s="13" t="s">
        <v>37</v>
      </c>
      <c r="AX1446" s="13" t="s">
        <v>78</v>
      </c>
      <c r="AY1446" s="199" t="s">
        <v>193</v>
      </c>
    </row>
    <row r="1447" spans="1:65" s="13" customFormat="1" ht="11.25">
      <c r="B1447" s="189"/>
      <c r="C1447" s="190"/>
      <c r="D1447" s="191" t="s">
        <v>202</v>
      </c>
      <c r="E1447" s="192" t="s">
        <v>19</v>
      </c>
      <c r="F1447" s="193" t="s">
        <v>240</v>
      </c>
      <c r="G1447" s="190"/>
      <c r="H1447" s="192" t="s">
        <v>19</v>
      </c>
      <c r="I1447" s="194"/>
      <c r="J1447" s="190"/>
      <c r="K1447" s="190"/>
      <c r="L1447" s="195"/>
      <c r="M1447" s="196"/>
      <c r="N1447" s="197"/>
      <c r="O1447" s="197"/>
      <c r="P1447" s="197"/>
      <c r="Q1447" s="197"/>
      <c r="R1447" s="197"/>
      <c r="S1447" s="197"/>
      <c r="T1447" s="198"/>
      <c r="AT1447" s="199" t="s">
        <v>202</v>
      </c>
      <c r="AU1447" s="199" t="s">
        <v>88</v>
      </c>
      <c r="AV1447" s="13" t="s">
        <v>86</v>
      </c>
      <c r="AW1447" s="13" t="s">
        <v>37</v>
      </c>
      <c r="AX1447" s="13" t="s">
        <v>78</v>
      </c>
      <c r="AY1447" s="199" t="s">
        <v>193</v>
      </c>
    </row>
    <row r="1448" spans="1:65" s="14" customFormat="1" ht="11.25">
      <c r="B1448" s="200"/>
      <c r="C1448" s="201"/>
      <c r="D1448" s="191" t="s">
        <v>202</v>
      </c>
      <c r="E1448" s="202" t="s">
        <v>19</v>
      </c>
      <c r="F1448" s="203" t="s">
        <v>450</v>
      </c>
      <c r="G1448" s="201"/>
      <c r="H1448" s="204">
        <v>18</v>
      </c>
      <c r="I1448" s="205"/>
      <c r="J1448" s="201"/>
      <c r="K1448" s="201"/>
      <c r="L1448" s="206"/>
      <c r="M1448" s="207"/>
      <c r="N1448" s="208"/>
      <c r="O1448" s="208"/>
      <c r="P1448" s="208"/>
      <c r="Q1448" s="208"/>
      <c r="R1448" s="208"/>
      <c r="S1448" s="208"/>
      <c r="T1448" s="209"/>
      <c r="AT1448" s="210" t="s">
        <v>202</v>
      </c>
      <c r="AU1448" s="210" t="s">
        <v>88</v>
      </c>
      <c r="AV1448" s="14" t="s">
        <v>88</v>
      </c>
      <c r="AW1448" s="14" t="s">
        <v>37</v>
      </c>
      <c r="AX1448" s="14" t="s">
        <v>78</v>
      </c>
      <c r="AY1448" s="210" t="s">
        <v>193</v>
      </c>
    </row>
    <row r="1449" spans="1:65" s="15" customFormat="1" ht="11.25">
      <c r="B1449" s="211"/>
      <c r="C1449" s="212"/>
      <c r="D1449" s="191" t="s">
        <v>202</v>
      </c>
      <c r="E1449" s="213" t="s">
        <v>19</v>
      </c>
      <c r="F1449" s="214" t="s">
        <v>207</v>
      </c>
      <c r="G1449" s="212"/>
      <c r="H1449" s="215">
        <v>18</v>
      </c>
      <c r="I1449" s="216"/>
      <c r="J1449" s="212"/>
      <c r="K1449" s="212"/>
      <c r="L1449" s="217"/>
      <c r="M1449" s="218"/>
      <c r="N1449" s="219"/>
      <c r="O1449" s="219"/>
      <c r="P1449" s="219"/>
      <c r="Q1449" s="219"/>
      <c r="R1449" s="219"/>
      <c r="S1449" s="219"/>
      <c r="T1449" s="220"/>
      <c r="AT1449" s="221" t="s">
        <v>202</v>
      </c>
      <c r="AU1449" s="221" t="s">
        <v>88</v>
      </c>
      <c r="AV1449" s="15" t="s">
        <v>200</v>
      </c>
      <c r="AW1449" s="15" t="s">
        <v>37</v>
      </c>
      <c r="AX1449" s="15" t="s">
        <v>86</v>
      </c>
      <c r="AY1449" s="221" t="s">
        <v>193</v>
      </c>
    </row>
    <row r="1450" spans="1:65" s="2" customFormat="1" ht="24.2" customHeight="1">
      <c r="A1450" s="36"/>
      <c r="B1450" s="37"/>
      <c r="C1450" s="176" t="s">
        <v>1354</v>
      </c>
      <c r="D1450" s="176" t="s">
        <v>196</v>
      </c>
      <c r="E1450" s="177" t="s">
        <v>1355</v>
      </c>
      <c r="F1450" s="178" t="s">
        <v>1356</v>
      </c>
      <c r="G1450" s="179" t="s">
        <v>425</v>
      </c>
      <c r="H1450" s="180">
        <v>1</v>
      </c>
      <c r="I1450" s="181"/>
      <c r="J1450" s="182">
        <f>ROUND(I1450*H1450,2)</f>
        <v>0</v>
      </c>
      <c r="K1450" s="178" t="s">
        <v>19</v>
      </c>
      <c r="L1450" s="41"/>
      <c r="M1450" s="183" t="s">
        <v>19</v>
      </c>
      <c r="N1450" s="184" t="s">
        <v>49</v>
      </c>
      <c r="O1450" s="66"/>
      <c r="P1450" s="185">
        <f>O1450*H1450</f>
        <v>0</v>
      </c>
      <c r="Q1450" s="185">
        <v>6.96E-3</v>
      </c>
      <c r="R1450" s="185">
        <f>Q1450*H1450</f>
        <v>6.96E-3</v>
      </c>
      <c r="S1450" s="185">
        <v>0</v>
      </c>
      <c r="T1450" s="186">
        <f>S1450*H1450</f>
        <v>0</v>
      </c>
      <c r="U1450" s="36"/>
      <c r="V1450" s="36"/>
      <c r="W1450" s="36"/>
      <c r="X1450" s="36"/>
      <c r="Y1450" s="36"/>
      <c r="Z1450" s="36"/>
      <c r="AA1450" s="36"/>
      <c r="AB1450" s="36"/>
      <c r="AC1450" s="36"/>
      <c r="AD1450" s="36"/>
      <c r="AE1450" s="36"/>
      <c r="AR1450" s="187" t="s">
        <v>295</v>
      </c>
      <c r="AT1450" s="187" t="s">
        <v>196</v>
      </c>
      <c r="AU1450" s="187" t="s">
        <v>88</v>
      </c>
      <c r="AY1450" s="19" t="s">
        <v>193</v>
      </c>
      <c r="BE1450" s="188">
        <f>IF(N1450="základní",J1450,0)</f>
        <v>0</v>
      </c>
      <c r="BF1450" s="188">
        <f>IF(N1450="snížená",J1450,0)</f>
        <v>0</v>
      </c>
      <c r="BG1450" s="188">
        <f>IF(N1450="zákl. přenesená",J1450,0)</f>
        <v>0</v>
      </c>
      <c r="BH1450" s="188">
        <f>IF(N1450="sníž. přenesená",J1450,0)</f>
        <v>0</v>
      </c>
      <c r="BI1450" s="188">
        <f>IF(N1450="nulová",J1450,0)</f>
        <v>0</v>
      </c>
      <c r="BJ1450" s="19" t="s">
        <v>86</v>
      </c>
      <c r="BK1450" s="188">
        <f>ROUND(I1450*H1450,2)</f>
        <v>0</v>
      </c>
      <c r="BL1450" s="19" t="s">
        <v>295</v>
      </c>
      <c r="BM1450" s="187" t="s">
        <v>1357</v>
      </c>
    </row>
    <row r="1451" spans="1:65" s="13" customFormat="1" ht="11.25">
      <c r="B1451" s="189"/>
      <c r="C1451" s="190"/>
      <c r="D1451" s="191" t="s">
        <v>202</v>
      </c>
      <c r="E1451" s="192" t="s">
        <v>19</v>
      </c>
      <c r="F1451" s="193" t="s">
        <v>203</v>
      </c>
      <c r="G1451" s="190"/>
      <c r="H1451" s="192" t="s">
        <v>19</v>
      </c>
      <c r="I1451" s="194"/>
      <c r="J1451" s="190"/>
      <c r="K1451" s="190"/>
      <c r="L1451" s="195"/>
      <c r="M1451" s="196"/>
      <c r="N1451" s="197"/>
      <c r="O1451" s="197"/>
      <c r="P1451" s="197"/>
      <c r="Q1451" s="197"/>
      <c r="R1451" s="197"/>
      <c r="S1451" s="197"/>
      <c r="T1451" s="198"/>
      <c r="AT1451" s="199" t="s">
        <v>202</v>
      </c>
      <c r="AU1451" s="199" t="s">
        <v>88</v>
      </c>
      <c r="AV1451" s="13" t="s">
        <v>86</v>
      </c>
      <c r="AW1451" s="13" t="s">
        <v>37</v>
      </c>
      <c r="AX1451" s="13" t="s">
        <v>78</v>
      </c>
      <c r="AY1451" s="199" t="s">
        <v>193</v>
      </c>
    </row>
    <row r="1452" spans="1:65" s="13" customFormat="1" ht="11.25">
      <c r="B1452" s="189"/>
      <c r="C1452" s="190"/>
      <c r="D1452" s="191" t="s">
        <v>202</v>
      </c>
      <c r="E1452" s="192" t="s">
        <v>19</v>
      </c>
      <c r="F1452" s="193" t="s">
        <v>1249</v>
      </c>
      <c r="G1452" s="190"/>
      <c r="H1452" s="192" t="s">
        <v>19</v>
      </c>
      <c r="I1452" s="194"/>
      <c r="J1452" s="190"/>
      <c r="K1452" s="190"/>
      <c r="L1452" s="195"/>
      <c r="M1452" s="196"/>
      <c r="N1452" s="197"/>
      <c r="O1452" s="197"/>
      <c r="P1452" s="197"/>
      <c r="Q1452" s="197"/>
      <c r="R1452" s="197"/>
      <c r="S1452" s="197"/>
      <c r="T1452" s="198"/>
      <c r="AT1452" s="199" t="s">
        <v>202</v>
      </c>
      <c r="AU1452" s="199" t="s">
        <v>88</v>
      </c>
      <c r="AV1452" s="13" t="s">
        <v>86</v>
      </c>
      <c r="AW1452" s="13" t="s">
        <v>37</v>
      </c>
      <c r="AX1452" s="13" t="s">
        <v>78</v>
      </c>
      <c r="AY1452" s="199" t="s">
        <v>193</v>
      </c>
    </row>
    <row r="1453" spans="1:65" s="13" customFormat="1" ht="11.25">
      <c r="B1453" s="189"/>
      <c r="C1453" s="190"/>
      <c r="D1453" s="191" t="s">
        <v>202</v>
      </c>
      <c r="E1453" s="192" t="s">
        <v>19</v>
      </c>
      <c r="F1453" s="193" t="s">
        <v>205</v>
      </c>
      <c r="G1453" s="190"/>
      <c r="H1453" s="192" t="s">
        <v>19</v>
      </c>
      <c r="I1453" s="194"/>
      <c r="J1453" s="190"/>
      <c r="K1453" s="190"/>
      <c r="L1453" s="195"/>
      <c r="M1453" s="196"/>
      <c r="N1453" s="197"/>
      <c r="O1453" s="197"/>
      <c r="P1453" s="197"/>
      <c r="Q1453" s="197"/>
      <c r="R1453" s="197"/>
      <c r="S1453" s="197"/>
      <c r="T1453" s="198"/>
      <c r="AT1453" s="199" t="s">
        <v>202</v>
      </c>
      <c r="AU1453" s="199" t="s">
        <v>88</v>
      </c>
      <c r="AV1453" s="13" t="s">
        <v>86</v>
      </c>
      <c r="AW1453" s="13" t="s">
        <v>37</v>
      </c>
      <c r="AX1453" s="13" t="s">
        <v>78</v>
      </c>
      <c r="AY1453" s="199" t="s">
        <v>193</v>
      </c>
    </row>
    <row r="1454" spans="1:65" s="13" customFormat="1" ht="11.25">
      <c r="B1454" s="189"/>
      <c r="C1454" s="190"/>
      <c r="D1454" s="191" t="s">
        <v>202</v>
      </c>
      <c r="E1454" s="192" t="s">
        <v>19</v>
      </c>
      <c r="F1454" s="193" t="s">
        <v>1250</v>
      </c>
      <c r="G1454" s="190"/>
      <c r="H1454" s="192" t="s">
        <v>19</v>
      </c>
      <c r="I1454" s="194"/>
      <c r="J1454" s="190"/>
      <c r="K1454" s="190"/>
      <c r="L1454" s="195"/>
      <c r="M1454" s="196"/>
      <c r="N1454" s="197"/>
      <c r="O1454" s="197"/>
      <c r="P1454" s="197"/>
      <c r="Q1454" s="197"/>
      <c r="R1454" s="197"/>
      <c r="S1454" s="197"/>
      <c r="T1454" s="198"/>
      <c r="AT1454" s="199" t="s">
        <v>202</v>
      </c>
      <c r="AU1454" s="199" t="s">
        <v>88</v>
      </c>
      <c r="AV1454" s="13" t="s">
        <v>86</v>
      </c>
      <c r="AW1454" s="13" t="s">
        <v>37</v>
      </c>
      <c r="AX1454" s="13" t="s">
        <v>78</v>
      </c>
      <c r="AY1454" s="199" t="s">
        <v>193</v>
      </c>
    </row>
    <row r="1455" spans="1:65" s="14" customFormat="1" ht="11.25">
      <c r="B1455" s="200"/>
      <c r="C1455" s="201"/>
      <c r="D1455" s="191" t="s">
        <v>202</v>
      </c>
      <c r="E1455" s="202" t="s">
        <v>19</v>
      </c>
      <c r="F1455" s="203" t="s">
        <v>1358</v>
      </c>
      <c r="G1455" s="201"/>
      <c r="H1455" s="204">
        <v>1</v>
      </c>
      <c r="I1455" s="205"/>
      <c r="J1455" s="201"/>
      <c r="K1455" s="201"/>
      <c r="L1455" s="206"/>
      <c r="M1455" s="207"/>
      <c r="N1455" s="208"/>
      <c r="O1455" s="208"/>
      <c r="P1455" s="208"/>
      <c r="Q1455" s="208"/>
      <c r="R1455" s="208"/>
      <c r="S1455" s="208"/>
      <c r="T1455" s="209"/>
      <c r="AT1455" s="210" t="s">
        <v>202</v>
      </c>
      <c r="AU1455" s="210" t="s">
        <v>88</v>
      </c>
      <c r="AV1455" s="14" t="s">
        <v>88</v>
      </c>
      <c r="AW1455" s="14" t="s">
        <v>37</v>
      </c>
      <c r="AX1455" s="14" t="s">
        <v>78</v>
      </c>
      <c r="AY1455" s="210" t="s">
        <v>193</v>
      </c>
    </row>
    <row r="1456" spans="1:65" s="15" customFormat="1" ht="11.25">
      <c r="B1456" s="211"/>
      <c r="C1456" s="212"/>
      <c r="D1456" s="191" t="s">
        <v>202</v>
      </c>
      <c r="E1456" s="213" t="s">
        <v>19</v>
      </c>
      <c r="F1456" s="214" t="s">
        <v>207</v>
      </c>
      <c r="G1456" s="212"/>
      <c r="H1456" s="215">
        <v>1</v>
      </c>
      <c r="I1456" s="216"/>
      <c r="J1456" s="212"/>
      <c r="K1456" s="212"/>
      <c r="L1456" s="217"/>
      <c r="M1456" s="218"/>
      <c r="N1456" s="219"/>
      <c r="O1456" s="219"/>
      <c r="P1456" s="219"/>
      <c r="Q1456" s="219"/>
      <c r="R1456" s="219"/>
      <c r="S1456" s="219"/>
      <c r="T1456" s="220"/>
      <c r="AT1456" s="221" t="s">
        <v>202</v>
      </c>
      <c r="AU1456" s="221" t="s">
        <v>88</v>
      </c>
      <c r="AV1456" s="15" t="s">
        <v>200</v>
      </c>
      <c r="AW1456" s="15" t="s">
        <v>37</v>
      </c>
      <c r="AX1456" s="15" t="s">
        <v>86</v>
      </c>
      <c r="AY1456" s="221" t="s">
        <v>193</v>
      </c>
    </row>
    <row r="1457" spans="1:65" s="2" customFormat="1" ht="33" customHeight="1">
      <c r="A1457" s="36"/>
      <c r="B1457" s="37"/>
      <c r="C1457" s="176" t="s">
        <v>1359</v>
      </c>
      <c r="D1457" s="176" t="s">
        <v>196</v>
      </c>
      <c r="E1457" s="177" t="s">
        <v>1360</v>
      </c>
      <c r="F1457" s="178" t="s">
        <v>1361</v>
      </c>
      <c r="G1457" s="179" t="s">
        <v>425</v>
      </c>
      <c r="H1457" s="180">
        <v>11.8</v>
      </c>
      <c r="I1457" s="181"/>
      <c r="J1457" s="182">
        <f>ROUND(I1457*H1457,2)</f>
        <v>0</v>
      </c>
      <c r="K1457" s="178" t="s">
        <v>19</v>
      </c>
      <c r="L1457" s="41"/>
      <c r="M1457" s="183" t="s">
        <v>19</v>
      </c>
      <c r="N1457" s="184" t="s">
        <v>49</v>
      </c>
      <c r="O1457" s="66"/>
      <c r="P1457" s="185">
        <f>O1457*H1457</f>
        <v>0</v>
      </c>
      <c r="Q1457" s="185">
        <v>1.0460000000000001E-2</v>
      </c>
      <c r="R1457" s="185">
        <f>Q1457*H1457</f>
        <v>0.12342800000000001</v>
      </c>
      <c r="S1457" s="185">
        <v>0</v>
      </c>
      <c r="T1457" s="186">
        <f>S1457*H1457</f>
        <v>0</v>
      </c>
      <c r="U1457" s="36"/>
      <c r="V1457" s="36"/>
      <c r="W1457" s="36"/>
      <c r="X1457" s="36"/>
      <c r="Y1457" s="36"/>
      <c r="Z1457" s="36"/>
      <c r="AA1457" s="36"/>
      <c r="AB1457" s="36"/>
      <c r="AC1457" s="36"/>
      <c r="AD1457" s="36"/>
      <c r="AE1457" s="36"/>
      <c r="AR1457" s="187" t="s">
        <v>295</v>
      </c>
      <c r="AT1457" s="187" t="s">
        <v>196</v>
      </c>
      <c r="AU1457" s="187" t="s">
        <v>88</v>
      </c>
      <c r="AY1457" s="19" t="s">
        <v>193</v>
      </c>
      <c r="BE1457" s="188">
        <f>IF(N1457="základní",J1457,0)</f>
        <v>0</v>
      </c>
      <c r="BF1457" s="188">
        <f>IF(N1457="snížená",J1457,0)</f>
        <v>0</v>
      </c>
      <c r="BG1457" s="188">
        <f>IF(N1457="zákl. přenesená",J1457,0)</f>
        <v>0</v>
      </c>
      <c r="BH1457" s="188">
        <f>IF(N1457="sníž. přenesená",J1457,0)</f>
        <v>0</v>
      </c>
      <c r="BI1457" s="188">
        <f>IF(N1457="nulová",J1457,0)</f>
        <v>0</v>
      </c>
      <c r="BJ1457" s="19" t="s">
        <v>86</v>
      </c>
      <c r="BK1457" s="188">
        <f>ROUND(I1457*H1457,2)</f>
        <v>0</v>
      </c>
      <c r="BL1457" s="19" t="s">
        <v>295</v>
      </c>
      <c r="BM1457" s="187" t="s">
        <v>1362</v>
      </c>
    </row>
    <row r="1458" spans="1:65" s="13" customFormat="1" ht="11.25">
      <c r="B1458" s="189"/>
      <c r="C1458" s="190"/>
      <c r="D1458" s="191" t="s">
        <v>202</v>
      </c>
      <c r="E1458" s="192" t="s">
        <v>19</v>
      </c>
      <c r="F1458" s="193" t="s">
        <v>203</v>
      </c>
      <c r="G1458" s="190"/>
      <c r="H1458" s="192" t="s">
        <v>19</v>
      </c>
      <c r="I1458" s="194"/>
      <c r="J1458" s="190"/>
      <c r="K1458" s="190"/>
      <c r="L1458" s="195"/>
      <c r="M1458" s="196"/>
      <c r="N1458" s="197"/>
      <c r="O1458" s="197"/>
      <c r="P1458" s="197"/>
      <c r="Q1458" s="197"/>
      <c r="R1458" s="197"/>
      <c r="S1458" s="197"/>
      <c r="T1458" s="198"/>
      <c r="AT1458" s="199" t="s">
        <v>202</v>
      </c>
      <c r="AU1458" s="199" t="s">
        <v>88</v>
      </c>
      <c r="AV1458" s="13" t="s">
        <v>86</v>
      </c>
      <c r="AW1458" s="13" t="s">
        <v>37</v>
      </c>
      <c r="AX1458" s="13" t="s">
        <v>78</v>
      </c>
      <c r="AY1458" s="199" t="s">
        <v>193</v>
      </c>
    </row>
    <row r="1459" spans="1:65" s="13" customFormat="1" ht="11.25">
      <c r="B1459" s="189"/>
      <c r="C1459" s="190"/>
      <c r="D1459" s="191" t="s">
        <v>202</v>
      </c>
      <c r="E1459" s="192" t="s">
        <v>19</v>
      </c>
      <c r="F1459" s="193" t="s">
        <v>1249</v>
      </c>
      <c r="G1459" s="190"/>
      <c r="H1459" s="192" t="s">
        <v>19</v>
      </c>
      <c r="I1459" s="194"/>
      <c r="J1459" s="190"/>
      <c r="K1459" s="190"/>
      <c r="L1459" s="195"/>
      <c r="M1459" s="196"/>
      <c r="N1459" s="197"/>
      <c r="O1459" s="197"/>
      <c r="P1459" s="197"/>
      <c r="Q1459" s="197"/>
      <c r="R1459" s="197"/>
      <c r="S1459" s="197"/>
      <c r="T1459" s="198"/>
      <c r="AT1459" s="199" t="s">
        <v>202</v>
      </c>
      <c r="AU1459" s="199" t="s">
        <v>88</v>
      </c>
      <c r="AV1459" s="13" t="s">
        <v>86</v>
      </c>
      <c r="AW1459" s="13" t="s">
        <v>37</v>
      </c>
      <c r="AX1459" s="13" t="s">
        <v>78</v>
      </c>
      <c r="AY1459" s="199" t="s">
        <v>193</v>
      </c>
    </row>
    <row r="1460" spans="1:65" s="13" customFormat="1" ht="11.25">
      <c r="B1460" s="189"/>
      <c r="C1460" s="190"/>
      <c r="D1460" s="191" t="s">
        <v>202</v>
      </c>
      <c r="E1460" s="192" t="s">
        <v>19</v>
      </c>
      <c r="F1460" s="193" t="s">
        <v>205</v>
      </c>
      <c r="G1460" s="190"/>
      <c r="H1460" s="192" t="s">
        <v>19</v>
      </c>
      <c r="I1460" s="194"/>
      <c r="J1460" s="190"/>
      <c r="K1460" s="190"/>
      <c r="L1460" s="195"/>
      <c r="M1460" s="196"/>
      <c r="N1460" s="197"/>
      <c r="O1460" s="197"/>
      <c r="P1460" s="197"/>
      <c r="Q1460" s="197"/>
      <c r="R1460" s="197"/>
      <c r="S1460" s="197"/>
      <c r="T1460" s="198"/>
      <c r="AT1460" s="199" t="s">
        <v>202</v>
      </c>
      <c r="AU1460" s="199" t="s">
        <v>88</v>
      </c>
      <c r="AV1460" s="13" t="s">
        <v>86</v>
      </c>
      <c r="AW1460" s="13" t="s">
        <v>37</v>
      </c>
      <c r="AX1460" s="13" t="s">
        <v>78</v>
      </c>
      <c r="AY1460" s="199" t="s">
        <v>193</v>
      </c>
    </row>
    <row r="1461" spans="1:65" s="13" customFormat="1" ht="11.25">
      <c r="B1461" s="189"/>
      <c r="C1461" s="190"/>
      <c r="D1461" s="191" t="s">
        <v>202</v>
      </c>
      <c r="E1461" s="192" t="s">
        <v>19</v>
      </c>
      <c r="F1461" s="193" t="s">
        <v>1250</v>
      </c>
      <c r="G1461" s="190"/>
      <c r="H1461" s="192" t="s">
        <v>19</v>
      </c>
      <c r="I1461" s="194"/>
      <c r="J1461" s="190"/>
      <c r="K1461" s="190"/>
      <c r="L1461" s="195"/>
      <c r="M1461" s="196"/>
      <c r="N1461" s="197"/>
      <c r="O1461" s="197"/>
      <c r="P1461" s="197"/>
      <c r="Q1461" s="197"/>
      <c r="R1461" s="197"/>
      <c r="S1461" s="197"/>
      <c r="T1461" s="198"/>
      <c r="AT1461" s="199" t="s">
        <v>202</v>
      </c>
      <c r="AU1461" s="199" t="s">
        <v>88</v>
      </c>
      <c r="AV1461" s="13" t="s">
        <v>86</v>
      </c>
      <c r="AW1461" s="13" t="s">
        <v>37</v>
      </c>
      <c r="AX1461" s="13" t="s">
        <v>78</v>
      </c>
      <c r="AY1461" s="199" t="s">
        <v>193</v>
      </c>
    </row>
    <row r="1462" spans="1:65" s="14" customFormat="1" ht="11.25">
      <c r="B1462" s="200"/>
      <c r="C1462" s="201"/>
      <c r="D1462" s="191" t="s">
        <v>202</v>
      </c>
      <c r="E1462" s="202" t="s">
        <v>19</v>
      </c>
      <c r="F1462" s="203" t="s">
        <v>1363</v>
      </c>
      <c r="G1462" s="201"/>
      <c r="H1462" s="204">
        <v>11.8</v>
      </c>
      <c r="I1462" s="205"/>
      <c r="J1462" s="201"/>
      <c r="K1462" s="201"/>
      <c r="L1462" s="206"/>
      <c r="M1462" s="207"/>
      <c r="N1462" s="208"/>
      <c r="O1462" s="208"/>
      <c r="P1462" s="208"/>
      <c r="Q1462" s="208"/>
      <c r="R1462" s="208"/>
      <c r="S1462" s="208"/>
      <c r="T1462" s="209"/>
      <c r="AT1462" s="210" t="s">
        <v>202</v>
      </c>
      <c r="AU1462" s="210" t="s">
        <v>88</v>
      </c>
      <c r="AV1462" s="14" t="s">
        <v>88</v>
      </c>
      <c r="AW1462" s="14" t="s">
        <v>37</v>
      </c>
      <c r="AX1462" s="14" t="s">
        <v>78</v>
      </c>
      <c r="AY1462" s="210" t="s">
        <v>193</v>
      </c>
    </row>
    <row r="1463" spans="1:65" s="15" customFormat="1" ht="11.25">
      <c r="B1463" s="211"/>
      <c r="C1463" s="212"/>
      <c r="D1463" s="191" t="s">
        <v>202</v>
      </c>
      <c r="E1463" s="213" t="s">
        <v>19</v>
      </c>
      <c r="F1463" s="214" t="s">
        <v>207</v>
      </c>
      <c r="G1463" s="212"/>
      <c r="H1463" s="215">
        <v>11.8</v>
      </c>
      <c r="I1463" s="216"/>
      <c r="J1463" s="212"/>
      <c r="K1463" s="212"/>
      <c r="L1463" s="217"/>
      <c r="M1463" s="218"/>
      <c r="N1463" s="219"/>
      <c r="O1463" s="219"/>
      <c r="P1463" s="219"/>
      <c r="Q1463" s="219"/>
      <c r="R1463" s="219"/>
      <c r="S1463" s="219"/>
      <c r="T1463" s="220"/>
      <c r="AT1463" s="221" t="s">
        <v>202</v>
      </c>
      <c r="AU1463" s="221" t="s">
        <v>88</v>
      </c>
      <c r="AV1463" s="15" t="s">
        <v>200</v>
      </c>
      <c r="AW1463" s="15" t="s">
        <v>37</v>
      </c>
      <c r="AX1463" s="15" t="s">
        <v>86</v>
      </c>
      <c r="AY1463" s="221" t="s">
        <v>193</v>
      </c>
    </row>
    <row r="1464" spans="1:65" s="2" customFormat="1" ht="24.2" customHeight="1">
      <c r="A1464" s="36"/>
      <c r="B1464" s="37"/>
      <c r="C1464" s="176" t="s">
        <v>1364</v>
      </c>
      <c r="D1464" s="176" t="s">
        <v>196</v>
      </c>
      <c r="E1464" s="177" t="s">
        <v>1365</v>
      </c>
      <c r="F1464" s="178" t="s">
        <v>1366</v>
      </c>
      <c r="G1464" s="179" t="s">
        <v>425</v>
      </c>
      <c r="H1464" s="180">
        <v>385</v>
      </c>
      <c r="I1464" s="181"/>
      <c r="J1464" s="182">
        <f>ROUND(I1464*H1464,2)</f>
        <v>0</v>
      </c>
      <c r="K1464" s="178" t="s">
        <v>19</v>
      </c>
      <c r="L1464" s="41"/>
      <c r="M1464" s="183" t="s">
        <v>19</v>
      </c>
      <c r="N1464" s="184" t="s">
        <v>49</v>
      </c>
      <c r="O1464" s="66"/>
      <c r="P1464" s="185">
        <f>O1464*H1464</f>
        <v>0</v>
      </c>
      <c r="Q1464" s="185">
        <v>0</v>
      </c>
      <c r="R1464" s="185">
        <f>Q1464*H1464</f>
        <v>0</v>
      </c>
      <c r="S1464" s="185">
        <v>0</v>
      </c>
      <c r="T1464" s="186">
        <f>S1464*H1464</f>
        <v>0</v>
      </c>
      <c r="U1464" s="36"/>
      <c r="V1464" s="36"/>
      <c r="W1464" s="36"/>
      <c r="X1464" s="36"/>
      <c r="Y1464" s="36"/>
      <c r="Z1464" s="36"/>
      <c r="AA1464" s="36"/>
      <c r="AB1464" s="36"/>
      <c r="AC1464" s="36"/>
      <c r="AD1464" s="36"/>
      <c r="AE1464" s="36"/>
      <c r="AR1464" s="187" t="s">
        <v>295</v>
      </c>
      <c r="AT1464" s="187" t="s">
        <v>196</v>
      </c>
      <c r="AU1464" s="187" t="s">
        <v>88</v>
      </c>
      <c r="AY1464" s="19" t="s">
        <v>193</v>
      </c>
      <c r="BE1464" s="188">
        <f>IF(N1464="základní",J1464,0)</f>
        <v>0</v>
      </c>
      <c r="BF1464" s="188">
        <f>IF(N1464="snížená",J1464,0)</f>
        <v>0</v>
      </c>
      <c r="BG1464" s="188">
        <f>IF(N1464="zákl. přenesená",J1464,0)</f>
        <v>0</v>
      </c>
      <c r="BH1464" s="188">
        <f>IF(N1464="sníž. přenesená",J1464,0)</f>
        <v>0</v>
      </c>
      <c r="BI1464" s="188">
        <f>IF(N1464="nulová",J1464,0)</f>
        <v>0</v>
      </c>
      <c r="BJ1464" s="19" t="s">
        <v>86</v>
      </c>
      <c r="BK1464" s="188">
        <f>ROUND(I1464*H1464,2)</f>
        <v>0</v>
      </c>
      <c r="BL1464" s="19" t="s">
        <v>295</v>
      </c>
      <c r="BM1464" s="187" t="s">
        <v>1367</v>
      </c>
    </row>
    <row r="1465" spans="1:65" s="13" customFormat="1" ht="11.25">
      <c r="B1465" s="189"/>
      <c r="C1465" s="190"/>
      <c r="D1465" s="191" t="s">
        <v>202</v>
      </c>
      <c r="E1465" s="192" t="s">
        <v>19</v>
      </c>
      <c r="F1465" s="193" t="s">
        <v>203</v>
      </c>
      <c r="G1465" s="190"/>
      <c r="H1465" s="192" t="s">
        <v>19</v>
      </c>
      <c r="I1465" s="194"/>
      <c r="J1465" s="190"/>
      <c r="K1465" s="190"/>
      <c r="L1465" s="195"/>
      <c r="M1465" s="196"/>
      <c r="N1465" s="197"/>
      <c r="O1465" s="197"/>
      <c r="P1465" s="197"/>
      <c r="Q1465" s="197"/>
      <c r="R1465" s="197"/>
      <c r="S1465" s="197"/>
      <c r="T1465" s="198"/>
      <c r="AT1465" s="199" t="s">
        <v>202</v>
      </c>
      <c r="AU1465" s="199" t="s">
        <v>88</v>
      </c>
      <c r="AV1465" s="13" t="s">
        <v>86</v>
      </c>
      <c r="AW1465" s="13" t="s">
        <v>37</v>
      </c>
      <c r="AX1465" s="13" t="s">
        <v>78</v>
      </c>
      <c r="AY1465" s="199" t="s">
        <v>193</v>
      </c>
    </row>
    <row r="1466" spans="1:65" s="13" customFormat="1" ht="11.25">
      <c r="B1466" s="189"/>
      <c r="C1466" s="190"/>
      <c r="D1466" s="191" t="s">
        <v>202</v>
      </c>
      <c r="E1466" s="192" t="s">
        <v>19</v>
      </c>
      <c r="F1466" s="193" t="s">
        <v>1349</v>
      </c>
      <c r="G1466" s="190"/>
      <c r="H1466" s="192" t="s">
        <v>19</v>
      </c>
      <c r="I1466" s="194"/>
      <c r="J1466" s="190"/>
      <c r="K1466" s="190"/>
      <c r="L1466" s="195"/>
      <c r="M1466" s="196"/>
      <c r="N1466" s="197"/>
      <c r="O1466" s="197"/>
      <c r="P1466" s="197"/>
      <c r="Q1466" s="197"/>
      <c r="R1466" s="197"/>
      <c r="S1466" s="197"/>
      <c r="T1466" s="198"/>
      <c r="AT1466" s="199" t="s">
        <v>202</v>
      </c>
      <c r="AU1466" s="199" t="s">
        <v>88</v>
      </c>
      <c r="AV1466" s="13" t="s">
        <v>86</v>
      </c>
      <c r="AW1466" s="13" t="s">
        <v>37</v>
      </c>
      <c r="AX1466" s="13" t="s">
        <v>78</v>
      </c>
      <c r="AY1466" s="199" t="s">
        <v>193</v>
      </c>
    </row>
    <row r="1467" spans="1:65" s="13" customFormat="1" ht="11.25">
      <c r="B1467" s="189"/>
      <c r="C1467" s="190"/>
      <c r="D1467" s="191" t="s">
        <v>202</v>
      </c>
      <c r="E1467" s="192" t="s">
        <v>19</v>
      </c>
      <c r="F1467" s="193" t="s">
        <v>205</v>
      </c>
      <c r="G1467" s="190"/>
      <c r="H1467" s="192" t="s">
        <v>19</v>
      </c>
      <c r="I1467" s="194"/>
      <c r="J1467" s="190"/>
      <c r="K1467" s="190"/>
      <c r="L1467" s="195"/>
      <c r="M1467" s="196"/>
      <c r="N1467" s="197"/>
      <c r="O1467" s="197"/>
      <c r="P1467" s="197"/>
      <c r="Q1467" s="197"/>
      <c r="R1467" s="197"/>
      <c r="S1467" s="197"/>
      <c r="T1467" s="198"/>
      <c r="AT1467" s="199" t="s">
        <v>202</v>
      </c>
      <c r="AU1467" s="199" t="s">
        <v>88</v>
      </c>
      <c r="AV1467" s="13" t="s">
        <v>86</v>
      </c>
      <c r="AW1467" s="13" t="s">
        <v>37</v>
      </c>
      <c r="AX1467" s="13" t="s">
        <v>78</v>
      </c>
      <c r="AY1467" s="199" t="s">
        <v>193</v>
      </c>
    </row>
    <row r="1468" spans="1:65" s="14" customFormat="1" ht="11.25">
      <c r="B1468" s="200"/>
      <c r="C1468" s="201"/>
      <c r="D1468" s="191" t="s">
        <v>202</v>
      </c>
      <c r="E1468" s="202" t="s">
        <v>19</v>
      </c>
      <c r="F1468" s="203" t="s">
        <v>1368</v>
      </c>
      <c r="G1468" s="201"/>
      <c r="H1468" s="204">
        <v>385</v>
      </c>
      <c r="I1468" s="205"/>
      <c r="J1468" s="201"/>
      <c r="K1468" s="201"/>
      <c r="L1468" s="206"/>
      <c r="M1468" s="207"/>
      <c r="N1468" s="208"/>
      <c r="O1468" s="208"/>
      <c r="P1468" s="208"/>
      <c r="Q1468" s="208"/>
      <c r="R1468" s="208"/>
      <c r="S1468" s="208"/>
      <c r="T1468" s="209"/>
      <c r="AT1468" s="210" t="s">
        <v>202</v>
      </c>
      <c r="AU1468" s="210" t="s">
        <v>88</v>
      </c>
      <c r="AV1468" s="14" t="s">
        <v>88</v>
      </c>
      <c r="AW1468" s="14" t="s">
        <v>37</v>
      </c>
      <c r="AX1468" s="14" t="s">
        <v>78</v>
      </c>
      <c r="AY1468" s="210" t="s">
        <v>193</v>
      </c>
    </row>
    <row r="1469" spans="1:65" s="15" customFormat="1" ht="11.25">
      <c r="B1469" s="211"/>
      <c r="C1469" s="212"/>
      <c r="D1469" s="191" t="s">
        <v>202</v>
      </c>
      <c r="E1469" s="213" t="s">
        <v>19</v>
      </c>
      <c r="F1469" s="214" t="s">
        <v>207</v>
      </c>
      <c r="G1469" s="212"/>
      <c r="H1469" s="215">
        <v>385</v>
      </c>
      <c r="I1469" s="216"/>
      <c r="J1469" s="212"/>
      <c r="K1469" s="212"/>
      <c r="L1469" s="217"/>
      <c r="M1469" s="218"/>
      <c r="N1469" s="219"/>
      <c r="O1469" s="219"/>
      <c r="P1469" s="219"/>
      <c r="Q1469" s="219"/>
      <c r="R1469" s="219"/>
      <c r="S1469" s="219"/>
      <c r="T1469" s="220"/>
      <c r="AT1469" s="221" t="s">
        <v>202</v>
      </c>
      <c r="AU1469" s="221" t="s">
        <v>88</v>
      </c>
      <c r="AV1469" s="15" t="s">
        <v>200</v>
      </c>
      <c r="AW1469" s="15" t="s">
        <v>37</v>
      </c>
      <c r="AX1469" s="15" t="s">
        <v>86</v>
      </c>
      <c r="AY1469" s="221" t="s">
        <v>193</v>
      </c>
    </row>
    <row r="1470" spans="1:65" s="2" customFormat="1" ht="44.25" customHeight="1">
      <c r="A1470" s="36"/>
      <c r="B1470" s="37"/>
      <c r="C1470" s="176" t="s">
        <v>1369</v>
      </c>
      <c r="D1470" s="176" t="s">
        <v>196</v>
      </c>
      <c r="E1470" s="177" t="s">
        <v>1370</v>
      </c>
      <c r="F1470" s="178" t="s">
        <v>1371</v>
      </c>
      <c r="G1470" s="179" t="s">
        <v>738</v>
      </c>
      <c r="H1470" s="238"/>
      <c r="I1470" s="181"/>
      <c r="J1470" s="182">
        <f>ROUND(I1470*H1470,2)</f>
        <v>0</v>
      </c>
      <c r="K1470" s="178" t="s">
        <v>212</v>
      </c>
      <c r="L1470" s="41"/>
      <c r="M1470" s="183" t="s">
        <v>19</v>
      </c>
      <c r="N1470" s="184" t="s">
        <v>49</v>
      </c>
      <c r="O1470" s="66"/>
      <c r="P1470" s="185">
        <f>O1470*H1470</f>
        <v>0</v>
      </c>
      <c r="Q1470" s="185">
        <v>0</v>
      </c>
      <c r="R1470" s="185">
        <f>Q1470*H1470</f>
        <v>0</v>
      </c>
      <c r="S1470" s="185">
        <v>0</v>
      </c>
      <c r="T1470" s="186">
        <f>S1470*H1470</f>
        <v>0</v>
      </c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R1470" s="187" t="s">
        <v>295</v>
      </c>
      <c r="AT1470" s="187" t="s">
        <v>196</v>
      </c>
      <c r="AU1470" s="187" t="s">
        <v>88</v>
      </c>
      <c r="AY1470" s="19" t="s">
        <v>193</v>
      </c>
      <c r="BE1470" s="188">
        <f>IF(N1470="základní",J1470,0)</f>
        <v>0</v>
      </c>
      <c r="BF1470" s="188">
        <f>IF(N1470="snížená",J1470,0)</f>
        <v>0</v>
      </c>
      <c r="BG1470" s="188">
        <f>IF(N1470="zákl. přenesená",J1470,0)</f>
        <v>0</v>
      </c>
      <c r="BH1470" s="188">
        <f>IF(N1470="sníž. přenesená",J1470,0)</f>
        <v>0</v>
      </c>
      <c r="BI1470" s="188">
        <f>IF(N1470="nulová",J1470,0)</f>
        <v>0</v>
      </c>
      <c r="BJ1470" s="19" t="s">
        <v>86</v>
      </c>
      <c r="BK1470" s="188">
        <f>ROUND(I1470*H1470,2)</f>
        <v>0</v>
      </c>
      <c r="BL1470" s="19" t="s">
        <v>295</v>
      </c>
      <c r="BM1470" s="187" t="s">
        <v>1372</v>
      </c>
    </row>
    <row r="1471" spans="1:65" s="2" customFormat="1" ht="11.25">
      <c r="A1471" s="36"/>
      <c r="B1471" s="37"/>
      <c r="C1471" s="38"/>
      <c r="D1471" s="222" t="s">
        <v>214</v>
      </c>
      <c r="E1471" s="38"/>
      <c r="F1471" s="223" t="s">
        <v>1373</v>
      </c>
      <c r="G1471" s="38"/>
      <c r="H1471" s="38"/>
      <c r="I1471" s="224"/>
      <c r="J1471" s="38"/>
      <c r="K1471" s="38"/>
      <c r="L1471" s="41"/>
      <c r="M1471" s="225"/>
      <c r="N1471" s="226"/>
      <c r="O1471" s="66"/>
      <c r="P1471" s="66"/>
      <c r="Q1471" s="66"/>
      <c r="R1471" s="66"/>
      <c r="S1471" s="66"/>
      <c r="T1471" s="67"/>
      <c r="U1471" s="36"/>
      <c r="V1471" s="36"/>
      <c r="W1471" s="36"/>
      <c r="X1471" s="36"/>
      <c r="Y1471" s="36"/>
      <c r="Z1471" s="36"/>
      <c r="AA1471" s="36"/>
      <c r="AB1471" s="36"/>
      <c r="AC1471" s="36"/>
      <c r="AD1471" s="36"/>
      <c r="AE1471" s="36"/>
      <c r="AT1471" s="19" t="s">
        <v>214</v>
      </c>
      <c r="AU1471" s="19" t="s">
        <v>88</v>
      </c>
    </row>
    <row r="1472" spans="1:65" s="2" customFormat="1" ht="49.15" customHeight="1">
      <c r="A1472" s="36"/>
      <c r="B1472" s="37"/>
      <c r="C1472" s="176" t="s">
        <v>1374</v>
      </c>
      <c r="D1472" s="176" t="s">
        <v>196</v>
      </c>
      <c r="E1472" s="177" t="s">
        <v>1375</v>
      </c>
      <c r="F1472" s="178" t="s">
        <v>1376</v>
      </c>
      <c r="G1472" s="179" t="s">
        <v>738</v>
      </c>
      <c r="H1472" s="238"/>
      <c r="I1472" s="181"/>
      <c r="J1472" s="182">
        <f>ROUND(I1472*H1472,2)</f>
        <v>0</v>
      </c>
      <c r="K1472" s="178" t="s">
        <v>212</v>
      </c>
      <c r="L1472" s="41"/>
      <c r="M1472" s="183" t="s">
        <v>19</v>
      </c>
      <c r="N1472" s="184" t="s">
        <v>49</v>
      </c>
      <c r="O1472" s="66"/>
      <c r="P1472" s="185">
        <f>O1472*H1472</f>
        <v>0</v>
      </c>
      <c r="Q1472" s="185">
        <v>0</v>
      </c>
      <c r="R1472" s="185">
        <f>Q1472*H1472</f>
        <v>0</v>
      </c>
      <c r="S1472" s="185">
        <v>0</v>
      </c>
      <c r="T1472" s="186">
        <f>S1472*H1472</f>
        <v>0</v>
      </c>
      <c r="U1472" s="36"/>
      <c r="V1472" s="36"/>
      <c r="W1472" s="36"/>
      <c r="X1472" s="36"/>
      <c r="Y1472" s="36"/>
      <c r="Z1472" s="36"/>
      <c r="AA1472" s="36"/>
      <c r="AB1472" s="36"/>
      <c r="AC1472" s="36"/>
      <c r="AD1472" s="36"/>
      <c r="AE1472" s="36"/>
      <c r="AR1472" s="187" t="s">
        <v>295</v>
      </c>
      <c r="AT1472" s="187" t="s">
        <v>196</v>
      </c>
      <c r="AU1472" s="187" t="s">
        <v>88</v>
      </c>
      <c r="AY1472" s="19" t="s">
        <v>193</v>
      </c>
      <c r="BE1472" s="188">
        <f>IF(N1472="základní",J1472,0)</f>
        <v>0</v>
      </c>
      <c r="BF1472" s="188">
        <f>IF(N1472="snížená",J1472,0)</f>
        <v>0</v>
      </c>
      <c r="BG1472" s="188">
        <f>IF(N1472="zákl. přenesená",J1472,0)</f>
        <v>0</v>
      </c>
      <c r="BH1472" s="188">
        <f>IF(N1472="sníž. přenesená",J1472,0)</f>
        <v>0</v>
      </c>
      <c r="BI1472" s="188">
        <f>IF(N1472="nulová",J1472,0)</f>
        <v>0</v>
      </c>
      <c r="BJ1472" s="19" t="s">
        <v>86</v>
      </c>
      <c r="BK1472" s="188">
        <f>ROUND(I1472*H1472,2)</f>
        <v>0</v>
      </c>
      <c r="BL1472" s="19" t="s">
        <v>295</v>
      </c>
      <c r="BM1472" s="187" t="s">
        <v>1377</v>
      </c>
    </row>
    <row r="1473" spans="1:65" s="2" customFormat="1" ht="11.25">
      <c r="A1473" s="36"/>
      <c r="B1473" s="37"/>
      <c r="C1473" s="38"/>
      <c r="D1473" s="222" t="s">
        <v>214</v>
      </c>
      <c r="E1473" s="38"/>
      <c r="F1473" s="223" t="s">
        <v>1378</v>
      </c>
      <c r="G1473" s="38"/>
      <c r="H1473" s="38"/>
      <c r="I1473" s="224"/>
      <c r="J1473" s="38"/>
      <c r="K1473" s="38"/>
      <c r="L1473" s="41"/>
      <c r="M1473" s="225"/>
      <c r="N1473" s="226"/>
      <c r="O1473" s="66"/>
      <c r="P1473" s="66"/>
      <c r="Q1473" s="66"/>
      <c r="R1473" s="66"/>
      <c r="S1473" s="66"/>
      <c r="T1473" s="67"/>
      <c r="U1473" s="36"/>
      <c r="V1473" s="36"/>
      <c r="W1473" s="36"/>
      <c r="X1473" s="36"/>
      <c r="Y1473" s="36"/>
      <c r="Z1473" s="36"/>
      <c r="AA1473" s="36"/>
      <c r="AB1473" s="36"/>
      <c r="AC1473" s="36"/>
      <c r="AD1473" s="36"/>
      <c r="AE1473" s="36"/>
      <c r="AT1473" s="19" t="s">
        <v>214</v>
      </c>
      <c r="AU1473" s="19" t="s">
        <v>88</v>
      </c>
    </row>
    <row r="1474" spans="1:65" s="12" customFormat="1" ht="22.9" customHeight="1">
      <c r="B1474" s="160"/>
      <c r="C1474" s="161"/>
      <c r="D1474" s="162" t="s">
        <v>77</v>
      </c>
      <c r="E1474" s="174" t="s">
        <v>1379</v>
      </c>
      <c r="F1474" s="174" t="s">
        <v>1380</v>
      </c>
      <c r="G1474" s="161"/>
      <c r="H1474" s="161"/>
      <c r="I1474" s="164"/>
      <c r="J1474" s="175">
        <f>BK1474</f>
        <v>0</v>
      </c>
      <c r="K1474" s="161"/>
      <c r="L1474" s="166"/>
      <c r="M1474" s="167"/>
      <c r="N1474" s="168"/>
      <c r="O1474" s="168"/>
      <c r="P1474" s="169">
        <f>SUM(P1475:P1574)</f>
        <v>0</v>
      </c>
      <c r="Q1474" s="168"/>
      <c r="R1474" s="169">
        <f>SUM(R1475:R1574)</f>
        <v>0.896976</v>
      </c>
      <c r="S1474" s="168"/>
      <c r="T1474" s="170">
        <f>SUM(T1475:T1574)</f>
        <v>24.015270000000001</v>
      </c>
      <c r="AR1474" s="171" t="s">
        <v>88</v>
      </c>
      <c r="AT1474" s="172" t="s">
        <v>77</v>
      </c>
      <c r="AU1474" s="172" t="s">
        <v>86</v>
      </c>
      <c r="AY1474" s="171" t="s">
        <v>193</v>
      </c>
      <c r="BK1474" s="173">
        <f>SUM(BK1475:BK1574)</f>
        <v>0</v>
      </c>
    </row>
    <row r="1475" spans="1:65" s="2" customFormat="1" ht="55.5" customHeight="1">
      <c r="A1475" s="36"/>
      <c r="B1475" s="37"/>
      <c r="C1475" s="176" t="s">
        <v>1381</v>
      </c>
      <c r="D1475" s="176" t="s">
        <v>196</v>
      </c>
      <c r="E1475" s="177" t="s">
        <v>1382</v>
      </c>
      <c r="F1475" s="178" t="s">
        <v>1383</v>
      </c>
      <c r="G1475" s="179" t="s">
        <v>97</v>
      </c>
      <c r="H1475" s="180">
        <v>1344</v>
      </c>
      <c r="I1475" s="181"/>
      <c r="J1475" s="182">
        <f>ROUND(I1475*H1475,2)</f>
        <v>0</v>
      </c>
      <c r="K1475" s="178" t="s">
        <v>212</v>
      </c>
      <c r="L1475" s="41"/>
      <c r="M1475" s="183" t="s">
        <v>19</v>
      </c>
      <c r="N1475" s="184" t="s">
        <v>49</v>
      </c>
      <c r="O1475" s="66"/>
      <c r="P1475" s="185">
        <f>O1475*H1475</f>
        <v>0</v>
      </c>
      <c r="Q1475" s="185">
        <v>1.4999999999999999E-4</v>
      </c>
      <c r="R1475" s="185">
        <f>Q1475*H1475</f>
        <v>0.20159999999999997</v>
      </c>
      <c r="S1475" s="185">
        <v>0</v>
      </c>
      <c r="T1475" s="186">
        <f>S1475*H1475</f>
        <v>0</v>
      </c>
      <c r="U1475" s="36"/>
      <c r="V1475" s="36"/>
      <c r="W1475" s="36"/>
      <c r="X1475" s="36"/>
      <c r="Y1475" s="36"/>
      <c r="Z1475" s="36"/>
      <c r="AA1475" s="36"/>
      <c r="AB1475" s="36"/>
      <c r="AC1475" s="36"/>
      <c r="AD1475" s="36"/>
      <c r="AE1475" s="36"/>
      <c r="AR1475" s="187" t="s">
        <v>295</v>
      </c>
      <c r="AT1475" s="187" t="s">
        <v>196</v>
      </c>
      <c r="AU1475" s="187" t="s">
        <v>88</v>
      </c>
      <c r="AY1475" s="19" t="s">
        <v>193</v>
      </c>
      <c r="BE1475" s="188">
        <f>IF(N1475="základní",J1475,0)</f>
        <v>0</v>
      </c>
      <c r="BF1475" s="188">
        <f>IF(N1475="snížená",J1475,0)</f>
        <v>0</v>
      </c>
      <c r="BG1475" s="188">
        <f>IF(N1475="zákl. přenesená",J1475,0)</f>
        <v>0</v>
      </c>
      <c r="BH1475" s="188">
        <f>IF(N1475="sníž. přenesená",J1475,0)</f>
        <v>0</v>
      </c>
      <c r="BI1475" s="188">
        <f>IF(N1475="nulová",J1475,0)</f>
        <v>0</v>
      </c>
      <c r="BJ1475" s="19" t="s">
        <v>86</v>
      </c>
      <c r="BK1475" s="188">
        <f>ROUND(I1475*H1475,2)</f>
        <v>0</v>
      </c>
      <c r="BL1475" s="19" t="s">
        <v>295</v>
      </c>
      <c r="BM1475" s="187" t="s">
        <v>1384</v>
      </c>
    </row>
    <row r="1476" spans="1:65" s="2" customFormat="1" ht="11.25">
      <c r="A1476" s="36"/>
      <c r="B1476" s="37"/>
      <c r="C1476" s="38"/>
      <c r="D1476" s="222" t="s">
        <v>214</v>
      </c>
      <c r="E1476" s="38"/>
      <c r="F1476" s="223" t="s">
        <v>1385</v>
      </c>
      <c r="G1476" s="38"/>
      <c r="H1476" s="38"/>
      <c r="I1476" s="224"/>
      <c r="J1476" s="38"/>
      <c r="K1476" s="38"/>
      <c r="L1476" s="41"/>
      <c r="M1476" s="225"/>
      <c r="N1476" s="226"/>
      <c r="O1476" s="66"/>
      <c r="P1476" s="66"/>
      <c r="Q1476" s="66"/>
      <c r="R1476" s="66"/>
      <c r="S1476" s="66"/>
      <c r="T1476" s="67"/>
      <c r="U1476" s="36"/>
      <c r="V1476" s="36"/>
      <c r="W1476" s="36"/>
      <c r="X1476" s="36"/>
      <c r="Y1476" s="36"/>
      <c r="Z1476" s="36"/>
      <c r="AA1476" s="36"/>
      <c r="AB1476" s="36"/>
      <c r="AC1476" s="36"/>
      <c r="AD1476" s="36"/>
      <c r="AE1476" s="36"/>
      <c r="AT1476" s="19" t="s">
        <v>214</v>
      </c>
      <c r="AU1476" s="19" t="s">
        <v>88</v>
      </c>
    </row>
    <row r="1477" spans="1:65" s="13" customFormat="1" ht="11.25">
      <c r="B1477" s="189"/>
      <c r="C1477" s="190"/>
      <c r="D1477" s="191" t="s">
        <v>202</v>
      </c>
      <c r="E1477" s="192" t="s">
        <v>19</v>
      </c>
      <c r="F1477" s="193" t="s">
        <v>203</v>
      </c>
      <c r="G1477" s="190"/>
      <c r="H1477" s="192" t="s">
        <v>19</v>
      </c>
      <c r="I1477" s="194"/>
      <c r="J1477" s="190"/>
      <c r="K1477" s="190"/>
      <c r="L1477" s="195"/>
      <c r="M1477" s="196"/>
      <c r="N1477" s="197"/>
      <c r="O1477" s="197"/>
      <c r="P1477" s="197"/>
      <c r="Q1477" s="197"/>
      <c r="R1477" s="197"/>
      <c r="S1477" s="197"/>
      <c r="T1477" s="198"/>
      <c r="AT1477" s="199" t="s">
        <v>202</v>
      </c>
      <c r="AU1477" s="199" t="s">
        <v>88</v>
      </c>
      <c r="AV1477" s="13" t="s">
        <v>86</v>
      </c>
      <c r="AW1477" s="13" t="s">
        <v>37</v>
      </c>
      <c r="AX1477" s="13" t="s">
        <v>78</v>
      </c>
      <c r="AY1477" s="199" t="s">
        <v>193</v>
      </c>
    </row>
    <row r="1478" spans="1:65" s="13" customFormat="1" ht="11.25">
      <c r="B1478" s="189"/>
      <c r="C1478" s="190"/>
      <c r="D1478" s="191" t="s">
        <v>202</v>
      </c>
      <c r="E1478" s="192" t="s">
        <v>19</v>
      </c>
      <c r="F1478" s="193" t="s">
        <v>1386</v>
      </c>
      <c r="G1478" s="190"/>
      <c r="H1478" s="192" t="s">
        <v>19</v>
      </c>
      <c r="I1478" s="194"/>
      <c r="J1478" s="190"/>
      <c r="K1478" s="190"/>
      <c r="L1478" s="195"/>
      <c r="M1478" s="196"/>
      <c r="N1478" s="197"/>
      <c r="O1478" s="197"/>
      <c r="P1478" s="197"/>
      <c r="Q1478" s="197"/>
      <c r="R1478" s="197"/>
      <c r="S1478" s="197"/>
      <c r="T1478" s="198"/>
      <c r="AT1478" s="199" t="s">
        <v>202</v>
      </c>
      <c r="AU1478" s="199" t="s">
        <v>88</v>
      </c>
      <c r="AV1478" s="13" t="s">
        <v>86</v>
      </c>
      <c r="AW1478" s="13" t="s">
        <v>37</v>
      </c>
      <c r="AX1478" s="13" t="s">
        <v>78</v>
      </c>
      <c r="AY1478" s="199" t="s">
        <v>193</v>
      </c>
    </row>
    <row r="1479" spans="1:65" s="13" customFormat="1" ht="11.25">
      <c r="B1479" s="189"/>
      <c r="C1479" s="190"/>
      <c r="D1479" s="191" t="s">
        <v>202</v>
      </c>
      <c r="E1479" s="192" t="s">
        <v>19</v>
      </c>
      <c r="F1479" s="193" t="s">
        <v>205</v>
      </c>
      <c r="G1479" s="190"/>
      <c r="H1479" s="192" t="s">
        <v>19</v>
      </c>
      <c r="I1479" s="194"/>
      <c r="J1479" s="190"/>
      <c r="K1479" s="190"/>
      <c r="L1479" s="195"/>
      <c r="M1479" s="196"/>
      <c r="N1479" s="197"/>
      <c r="O1479" s="197"/>
      <c r="P1479" s="197"/>
      <c r="Q1479" s="197"/>
      <c r="R1479" s="197"/>
      <c r="S1479" s="197"/>
      <c r="T1479" s="198"/>
      <c r="AT1479" s="199" t="s">
        <v>202</v>
      </c>
      <c r="AU1479" s="199" t="s">
        <v>88</v>
      </c>
      <c r="AV1479" s="13" t="s">
        <v>86</v>
      </c>
      <c r="AW1479" s="13" t="s">
        <v>37</v>
      </c>
      <c r="AX1479" s="13" t="s">
        <v>78</v>
      </c>
      <c r="AY1479" s="199" t="s">
        <v>193</v>
      </c>
    </row>
    <row r="1480" spans="1:65" s="13" customFormat="1" ht="11.25">
      <c r="B1480" s="189"/>
      <c r="C1480" s="190"/>
      <c r="D1480" s="191" t="s">
        <v>202</v>
      </c>
      <c r="E1480" s="192" t="s">
        <v>19</v>
      </c>
      <c r="F1480" s="193" t="s">
        <v>1179</v>
      </c>
      <c r="G1480" s="190"/>
      <c r="H1480" s="192" t="s">
        <v>19</v>
      </c>
      <c r="I1480" s="194"/>
      <c r="J1480" s="190"/>
      <c r="K1480" s="190"/>
      <c r="L1480" s="195"/>
      <c r="M1480" s="196"/>
      <c r="N1480" s="197"/>
      <c r="O1480" s="197"/>
      <c r="P1480" s="197"/>
      <c r="Q1480" s="197"/>
      <c r="R1480" s="197"/>
      <c r="S1480" s="197"/>
      <c r="T1480" s="198"/>
      <c r="AT1480" s="199" t="s">
        <v>202</v>
      </c>
      <c r="AU1480" s="199" t="s">
        <v>88</v>
      </c>
      <c r="AV1480" s="13" t="s">
        <v>86</v>
      </c>
      <c r="AW1480" s="13" t="s">
        <v>37</v>
      </c>
      <c r="AX1480" s="13" t="s">
        <v>78</v>
      </c>
      <c r="AY1480" s="199" t="s">
        <v>193</v>
      </c>
    </row>
    <row r="1481" spans="1:65" s="14" customFormat="1" ht="11.25">
      <c r="B1481" s="200"/>
      <c r="C1481" s="201"/>
      <c r="D1481" s="191" t="s">
        <v>202</v>
      </c>
      <c r="E1481" s="202" t="s">
        <v>19</v>
      </c>
      <c r="F1481" s="203" t="s">
        <v>1387</v>
      </c>
      <c r="G1481" s="201"/>
      <c r="H1481" s="204">
        <v>1344</v>
      </c>
      <c r="I1481" s="205"/>
      <c r="J1481" s="201"/>
      <c r="K1481" s="201"/>
      <c r="L1481" s="206"/>
      <c r="M1481" s="207"/>
      <c r="N1481" s="208"/>
      <c r="O1481" s="208"/>
      <c r="P1481" s="208"/>
      <c r="Q1481" s="208"/>
      <c r="R1481" s="208"/>
      <c r="S1481" s="208"/>
      <c r="T1481" s="209"/>
      <c r="AT1481" s="210" t="s">
        <v>202</v>
      </c>
      <c r="AU1481" s="210" t="s">
        <v>88</v>
      </c>
      <c r="AV1481" s="14" t="s">
        <v>88</v>
      </c>
      <c r="AW1481" s="14" t="s">
        <v>37</v>
      </c>
      <c r="AX1481" s="14" t="s">
        <v>78</v>
      </c>
      <c r="AY1481" s="210" t="s">
        <v>193</v>
      </c>
    </row>
    <row r="1482" spans="1:65" s="15" customFormat="1" ht="11.25">
      <c r="B1482" s="211"/>
      <c r="C1482" s="212"/>
      <c r="D1482" s="191" t="s">
        <v>202</v>
      </c>
      <c r="E1482" s="213" t="s">
        <v>19</v>
      </c>
      <c r="F1482" s="214" t="s">
        <v>207</v>
      </c>
      <c r="G1482" s="212"/>
      <c r="H1482" s="215">
        <v>1344</v>
      </c>
      <c r="I1482" s="216"/>
      <c r="J1482" s="212"/>
      <c r="K1482" s="212"/>
      <c r="L1482" s="217"/>
      <c r="M1482" s="218"/>
      <c r="N1482" s="219"/>
      <c r="O1482" s="219"/>
      <c r="P1482" s="219"/>
      <c r="Q1482" s="219"/>
      <c r="R1482" s="219"/>
      <c r="S1482" s="219"/>
      <c r="T1482" s="220"/>
      <c r="AT1482" s="221" t="s">
        <v>202</v>
      </c>
      <c r="AU1482" s="221" t="s">
        <v>88</v>
      </c>
      <c r="AV1482" s="15" t="s">
        <v>200</v>
      </c>
      <c r="AW1482" s="15" t="s">
        <v>37</v>
      </c>
      <c r="AX1482" s="15" t="s">
        <v>86</v>
      </c>
      <c r="AY1482" s="221" t="s">
        <v>193</v>
      </c>
    </row>
    <row r="1483" spans="1:65" s="2" customFormat="1" ht="44.25" customHeight="1">
      <c r="A1483" s="36"/>
      <c r="B1483" s="37"/>
      <c r="C1483" s="239" t="s">
        <v>1388</v>
      </c>
      <c r="D1483" s="239" t="s">
        <v>944</v>
      </c>
      <c r="E1483" s="240" t="s">
        <v>1389</v>
      </c>
      <c r="F1483" s="241" t="s">
        <v>1390</v>
      </c>
      <c r="G1483" s="242" t="s">
        <v>97</v>
      </c>
      <c r="H1483" s="243">
        <v>1478.4</v>
      </c>
      <c r="I1483" s="244"/>
      <c r="J1483" s="245">
        <f>ROUND(I1483*H1483,2)</f>
        <v>0</v>
      </c>
      <c r="K1483" s="241" t="s">
        <v>19</v>
      </c>
      <c r="L1483" s="246"/>
      <c r="M1483" s="247" t="s">
        <v>19</v>
      </c>
      <c r="N1483" s="248" t="s">
        <v>49</v>
      </c>
      <c r="O1483" s="66"/>
      <c r="P1483" s="185">
        <f>O1483*H1483</f>
        <v>0</v>
      </c>
      <c r="Q1483" s="185">
        <v>0</v>
      </c>
      <c r="R1483" s="185">
        <f>Q1483*H1483</f>
        <v>0</v>
      </c>
      <c r="S1483" s="185">
        <v>0</v>
      </c>
      <c r="T1483" s="186">
        <f>S1483*H1483</f>
        <v>0</v>
      </c>
      <c r="U1483" s="36"/>
      <c r="V1483" s="36"/>
      <c r="W1483" s="36"/>
      <c r="X1483" s="36"/>
      <c r="Y1483" s="36"/>
      <c r="Z1483" s="36"/>
      <c r="AA1483" s="36"/>
      <c r="AB1483" s="36"/>
      <c r="AC1483" s="36"/>
      <c r="AD1483" s="36"/>
      <c r="AE1483" s="36"/>
      <c r="AR1483" s="187" t="s">
        <v>417</v>
      </c>
      <c r="AT1483" s="187" t="s">
        <v>944</v>
      </c>
      <c r="AU1483" s="187" t="s">
        <v>88</v>
      </c>
      <c r="AY1483" s="19" t="s">
        <v>193</v>
      </c>
      <c r="BE1483" s="188">
        <f>IF(N1483="základní",J1483,0)</f>
        <v>0</v>
      </c>
      <c r="BF1483" s="188">
        <f>IF(N1483="snížená",J1483,0)</f>
        <v>0</v>
      </c>
      <c r="BG1483" s="188">
        <f>IF(N1483="zákl. přenesená",J1483,0)</f>
        <v>0</v>
      </c>
      <c r="BH1483" s="188">
        <f>IF(N1483="sníž. přenesená",J1483,0)</f>
        <v>0</v>
      </c>
      <c r="BI1483" s="188">
        <f>IF(N1483="nulová",J1483,0)</f>
        <v>0</v>
      </c>
      <c r="BJ1483" s="19" t="s">
        <v>86</v>
      </c>
      <c r="BK1483" s="188">
        <f>ROUND(I1483*H1483,2)</f>
        <v>0</v>
      </c>
      <c r="BL1483" s="19" t="s">
        <v>295</v>
      </c>
      <c r="BM1483" s="187" t="s">
        <v>1391</v>
      </c>
    </row>
    <row r="1484" spans="1:65" s="13" customFormat="1" ht="11.25">
      <c r="B1484" s="189"/>
      <c r="C1484" s="190"/>
      <c r="D1484" s="191" t="s">
        <v>202</v>
      </c>
      <c r="E1484" s="192" t="s">
        <v>19</v>
      </c>
      <c r="F1484" s="193" t="s">
        <v>203</v>
      </c>
      <c r="G1484" s="190"/>
      <c r="H1484" s="192" t="s">
        <v>19</v>
      </c>
      <c r="I1484" s="194"/>
      <c r="J1484" s="190"/>
      <c r="K1484" s="190"/>
      <c r="L1484" s="195"/>
      <c r="M1484" s="196"/>
      <c r="N1484" s="197"/>
      <c r="O1484" s="197"/>
      <c r="P1484" s="197"/>
      <c r="Q1484" s="197"/>
      <c r="R1484" s="197"/>
      <c r="S1484" s="197"/>
      <c r="T1484" s="198"/>
      <c r="AT1484" s="199" t="s">
        <v>202</v>
      </c>
      <c r="AU1484" s="199" t="s">
        <v>88</v>
      </c>
      <c r="AV1484" s="13" t="s">
        <v>86</v>
      </c>
      <c r="AW1484" s="13" t="s">
        <v>37</v>
      </c>
      <c r="AX1484" s="13" t="s">
        <v>78</v>
      </c>
      <c r="AY1484" s="199" t="s">
        <v>193</v>
      </c>
    </row>
    <row r="1485" spans="1:65" s="13" customFormat="1" ht="11.25">
      <c r="B1485" s="189"/>
      <c r="C1485" s="190"/>
      <c r="D1485" s="191" t="s">
        <v>202</v>
      </c>
      <c r="E1485" s="192" t="s">
        <v>19</v>
      </c>
      <c r="F1485" s="193" t="s">
        <v>1386</v>
      </c>
      <c r="G1485" s="190"/>
      <c r="H1485" s="192" t="s">
        <v>19</v>
      </c>
      <c r="I1485" s="194"/>
      <c r="J1485" s="190"/>
      <c r="K1485" s="190"/>
      <c r="L1485" s="195"/>
      <c r="M1485" s="196"/>
      <c r="N1485" s="197"/>
      <c r="O1485" s="197"/>
      <c r="P1485" s="197"/>
      <c r="Q1485" s="197"/>
      <c r="R1485" s="197"/>
      <c r="S1485" s="197"/>
      <c r="T1485" s="198"/>
      <c r="AT1485" s="199" t="s">
        <v>202</v>
      </c>
      <c r="AU1485" s="199" t="s">
        <v>88</v>
      </c>
      <c r="AV1485" s="13" t="s">
        <v>86</v>
      </c>
      <c r="AW1485" s="13" t="s">
        <v>37</v>
      </c>
      <c r="AX1485" s="13" t="s">
        <v>78</v>
      </c>
      <c r="AY1485" s="199" t="s">
        <v>193</v>
      </c>
    </row>
    <row r="1486" spans="1:65" s="13" customFormat="1" ht="11.25">
      <c r="B1486" s="189"/>
      <c r="C1486" s="190"/>
      <c r="D1486" s="191" t="s">
        <v>202</v>
      </c>
      <c r="E1486" s="192" t="s">
        <v>19</v>
      </c>
      <c r="F1486" s="193" t="s">
        <v>205</v>
      </c>
      <c r="G1486" s="190"/>
      <c r="H1486" s="192" t="s">
        <v>19</v>
      </c>
      <c r="I1486" s="194"/>
      <c r="J1486" s="190"/>
      <c r="K1486" s="190"/>
      <c r="L1486" s="195"/>
      <c r="M1486" s="196"/>
      <c r="N1486" s="197"/>
      <c r="O1486" s="197"/>
      <c r="P1486" s="197"/>
      <c r="Q1486" s="197"/>
      <c r="R1486" s="197"/>
      <c r="S1486" s="197"/>
      <c r="T1486" s="198"/>
      <c r="AT1486" s="199" t="s">
        <v>202</v>
      </c>
      <c r="AU1486" s="199" t="s">
        <v>88</v>
      </c>
      <c r="AV1486" s="13" t="s">
        <v>86</v>
      </c>
      <c r="AW1486" s="13" t="s">
        <v>37</v>
      </c>
      <c r="AX1486" s="13" t="s">
        <v>78</v>
      </c>
      <c r="AY1486" s="199" t="s">
        <v>193</v>
      </c>
    </row>
    <row r="1487" spans="1:65" s="13" customFormat="1" ht="11.25">
      <c r="B1487" s="189"/>
      <c r="C1487" s="190"/>
      <c r="D1487" s="191" t="s">
        <v>202</v>
      </c>
      <c r="E1487" s="192" t="s">
        <v>19</v>
      </c>
      <c r="F1487" s="193" t="s">
        <v>1179</v>
      </c>
      <c r="G1487" s="190"/>
      <c r="H1487" s="192" t="s">
        <v>19</v>
      </c>
      <c r="I1487" s="194"/>
      <c r="J1487" s="190"/>
      <c r="K1487" s="190"/>
      <c r="L1487" s="195"/>
      <c r="M1487" s="196"/>
      <c r="N1487" s="197"/>
      <c r="O1487" s="197"/>
      <c r="P1487" s="197"/>
      <c r="Q1487" s="197"/>
      <c r="R1487" s="197"/>
      <c r="S1487" s="197"/>
      <c r="T1487" s="198"/>
      <c r="AT1487" s="199" t="s">
        <v>202</v>
      </c>
      <c r="AU1487" s="199" t="s">
        <v>88</v>
      </c>
      <c r="AV1487" s="13" t="s">
        <v>86</v>
      </c>
      <c r="AW1487" s="13" t="s">
        <v>37</v>
      </c>
      <c r="AX1487" s="13" t="s">
        <v>78</v>
      </c>
      <c r="AY1487" s="199" t="s">
        <v>193</v>
      </c>
    </row>
    <row r="1488" spans="1:65" s="14" customFormat="1" ht="11.25">
      <c r="B1488" s="200"/>
      <c r="C1488" s="201"/>
      <c r="D1488" s="191" t="s">
        <v>202</v>
      </c>
      <c r="E1488" s="202" t="s">
        <v>19</v>
      </c>
      <c r="F1488" s="203" t="s">
        <v>1387</v>
      </c>
      <c r="G1488" s="201"/>
      <c r="H1488" s="204">
        <v>1344</v>
      </c>
      <c r="I1488" s="205"/>
      <c r="J1488" s="201"/>
      <c r="K1488" s="201"/>
      <c r="L1488" s="206"/>
      <c r="M1488" s="207"/>
      <c r="N1488" s="208"/>
      <c r="O1488" s="208"/>
      <c r="P1488" s="208"/>
      <c r="Q1488" s="208"/>
      <c r="R1488" s="208"/>
      <c r="S1488" s="208"/>
      <c r="T1488" s="209"/>
      <c r="AT1488" s="210" t="s">
        <v>202</v>
      </c>
      <c r="AU1488" s="210" t="s">
        <v>88</v>
      </c>
      <c r="AV1488" s="14" t="s">
        <v>88</v>
      </c>
      <c r="AW1488" s="14" t="s">
        <v>37</v>
      </c>
      <c r="AX1488" s="14" t="s">
        <v>78</v>
      </c>
      <c r="AY1488" s="210" t="s">
        <v>193</v>
      </c>
    </row>
    <row r="1489" spans="1:65" s="15" customFormat="1" ht="11.25">
      <c r="B1489" s="211"/>
      <c r="C1489" s="212"/>
      <c r="D1489" s="191" t="s">
        <v>202</v>
      </c>
      <c r="E1489" s="213" t="s">
        <v>19</v>
      </c>
      <c r="F1489" s="214" t="s">
        <v>207</v>
      </c>
      <c r="G1489" s="212"/>
      <c r="H1489" s="215">
        <v>1344</v>
      </c>
      <c r="I1489" s="216"/>
      <c r="J1489" s="212"/>
      <c r="K1489" s="212"/>
      <c r="L1489" s="217"/>
      <c r="M1489" s="218"/>
      <c r="N1489" s="219"/>
      <c r="O1489" s="219"/>
      <c r="P1489" s="219"/>
      <c r="Q1489" s="219"/>
      <c r="R1489" s="219"/>
      <c r="S1489" s="219"/>
      <c r="T1489" s="220"/>
      <c r="AT1489" s="221" t="s">
        <v>202</v>
      </c>
      <c r="AU1489" s="221" t="s">
        <v>88</v>
      </c>
      <c r="AV1489" s="15" t="s">
        <v>200</v>
      </c>
      <c r="AW1489" s="15" t="s">
        <v>37</v>
      </c>
      <c r="AX1489" s="15" t="s">
        <v>86</v>
      </c>
      <c r="AY1489" s="221" t="s">
        <v>193</v>
      </c>
    </row>
    <row r="1490" spans="1:65" s="14" customFormat="1" ht="11.25">
      <c r="B1490" s="200"/>
      <c r="C1490" s="201"/>
      <c r="D1490" s="191" t="s">
        <v>202</v>
      </c>
      <c r="E1490" s="201"/>
      <c r="F1490" s="203" t="s">
        <v>1392</v>
      </c>
      <c r="G1490" s="201"/>
      <c r="H1490" s="204">
        <v>1478.4</v>
      </c>
      <c r="I1490" s="205"/>
      <c r="J1490" s="201"/>
      <c r="K1490" s="201"/>
      <c r="L1490" s="206"/>
      <c r="M1490" s="207"/>
      <c r="N1490" s="208"/>
      <c r="O1490" s="208"/>
      <c r="P1490" s="208"/>
      <c r="Q1490" s="208"/>
      <c r="R1490" s="208"/>
      <c r="S1490" s="208"/>
      <c r="T1490" s="209"/>
      <c r="AT1490" s="210" t="s">
        <v>202</v>
      </c>
      <c r="AU1490" s="210" t="s">
        <v>88</v>
      </c>
      <c r="AV1490" s="14" t="s">
        <v>88</v>
      </c>
      <c r="AW1490" s="14" t="s">
        <v>4</v>
      </c>
      <c r="AX1490" s="14" t="s">
        <v>86</v>
      </c>
      <c r="AY1490" s="210" t="s">
        <v>193</v>
      </c>
    </row>
    <row r="1491" spans="1:65" s="2" customFormat="1" ht="24.2" customHeight="1">
      <c r="A1491" s="36"/>
      <c r="B1491" s="37"/>
      <c r="C1491" s="176" t="s">
        <v>1393</v>
      </c>
      <c r="D1491" s="176" t="s">
        <v>196</v>
      </c>
      <c r="E1491" s="177" t="s">
        <v>1394</v>
      </c>
      <c r="F1491" s="178" t="s">
        <v>1395</v>
      </c>
      <c r="G1491" s="179" t="s">
        <v>425</v>
      </c>
      <c r="H1491" s="180">
        <v>205</v>
      </c>
      <c r="I1491" s="181"/>
      <c r="J1491" s="182">
        <f>ROUND(I1491*H1491,2)</f>
        <v>0</v>
      </c>
      <c r="K1491" s="178" t="s">
        <v>212</v>
      </c>
      <c r="L1491" s="41"/>
      <c r="M1491" s="183" t="s">
        <v>19</v>
      </c>
      <c r="N1491" s="184" t="s">
        <v>49</v>
      </c>
      <c r="O1491" s="66"/>
      <c r="P1491" s="185">
        <f>O1491*H1491</f>
        <v>0</v>
      </c>
      <c r="Q1491" s="185">
        <v>8.0000000000000007E-5</v>
      </c>
      <c r="R1491" s="185">
        <f>Q1491*H1491</f>
        <v>1.6400000000000001E-2</v>
      </c>
      <c r="S1491" s="185">
        <v>0</v>
      </c>
      <c r="T1491" s="186">
        <f>S1491*H1491</f>
        <v>0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187" t="s">
        <v>295</v>
      </c>
      <c r="AT1491" s="187" t="s">
        <v>196</v>
      </c>
      <c r="AU1491" s="187" t="s">
        <v>88</v>
      </c>
      <c r="AY1491" s="19" t="s">
        <v>193</v>
      </c>
      <c r="BE1491" s="188">
        <f>IF(N1491="základní",J1491,0)</f>
        <v>0</v>
      </c>
      <c r="BF1491" s="188">
        <f>IF(N1491="snížená",J1491,0)</f>
        <v>0</v>
      </c>
      <c r="BG1491" s="188">
        <f>IF(N1491="zákl. přenesená",J1491,0)</f>
        <v>0</v>
      </c>
      <c r="BH1491" s="188">
        <f>IF(N1491="sníž. přenesená",J1491,0)</f>
        <v>0</v>
      </c>
      <c r="BI1491" s="188">
        <f>IF(N1491="nulová",J1491,0)</f>
        <v>0</v>
      </c>
      <c r="BJ1491" s="19" t="s">
        <v>86</v>
      </c>
      <c r="BK1491" s="188">
        <f>ROUND(I1491*H1491,2)</f>
        <v>0</v>
      </c>
      <c r="BL1491" s="19" t="s">
        <v>295</v>
      </c>
      <c r="BM1491" s="187" t="s">
        <v>1396</v>
      </c>
    </row>
    <row r="1492" spans="1:65" s="2" customFormat="1" ht="11.25">
      <c r="A1492" s="36"/>
      <c r="B1492" s="37"/>
      <c r="C1492" s="38"/>
      <c r="D1492" s="222" t="s">
        <v>214</v>
      </c>
      <c r="E1492" s="38"/>
      <c r="F1492" s="223" t="s">
        <v>1397</v>
      </c>
      <c r="G1492" s="38"/>
      <c r="H1492" s="38"/>
      <c r="I1492" s="224"/>
      <c r="J1492" s="38"/>
      <c r="K1492" s="38"/>
      <c r="L1492" s="41"/>
      <c r="M1492" s="225"/>
      <c r="N1492" s="226"/>
      <c r="O1492" s="66"/>
      <c r="P1492" s="66"/>
      <c r="Q1492" s="66"/>
      <c r="R1492" s="66"/>
      <c r="S1492" s="66"/>
      <c r="T1492" s="67"/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T1492" s="19" t="s">
        <v>214</v>
      </c>
      <c r="AU1492" s="19" t="s">
        <v>88</v>
      </c>
    </row>
    <row r="1493" spans="1:65" s="2" customFormat="1" ht="44.25" customHeight="1">
      <c r="A1493" s="36"/>
      <c r="B1493" s="37"/>
      <c r="C1493" s="176" t="s">
        <v>1398</v>
      </c>
      <c r="D1493" s="176" t="s">
        <v>196</v>
      </c>
      <c r="E1493" s="177" t="s">
        <v>1399</v>
      </c>
      <c r="F1493" s="178" t="s">
        <v>1400</v>
      </c>
      <c r="G1493" s="179" t="s">
        <v>425</v>
      </c>
      <c r="H1493" s="180">
        <v>101</v>
      </c>
      <c r="I1493" s="181"/>
      <c r="J1493" s="182">
        <f>ROUND(I1493*H1493,2)</f>
        <v>0</v>
      </c>
      <c r="K1493" s="178" t="s">
        <v>212</v>
      </c>
      <c r="L1493" s="41"/>
      <c r="M1493" s="183" t="s">
        <v>19</v>
      </c>
      <c r="N1493" s="184" t="s">
        <v>49</v>
      </c>
      <c r="O1493" s="66"/>
      <c r="P1493" s="185">
        <f>O1493*H1493</f>
        <v>0</v>
      </c>
      <c r="Q1493" s="185">
        <v>8.0000000000000007E-5</v>
      </c>
      <c r="R1493" s="185">
        <f>Q1493*H1493</f>
        <v>8.0800000000000004E-3</v>
      </c>
      <c r="S1493" s="185">
        <v>0</v>
      </c>
      <c r="T1493" s="186">
        <f>S1493*H1493</f>
        <v>0</v>
      </c>
      <c r="U1493" s="36"/>
      <c r="V1493" s="36"/>
      <c r="W1493" s="36"/>
      <c r="X1493" s="36"/>
      <c r="Y1493" s="36"/>
      <c r="Z1493" s="36"/>
      <c r="AA1493" s="36"/>
      <c r="AB1493" s="36"/>
      <c r="AC1493" s="36"/>
      <c r="AD1493" s="36"/>
      <c r="AE1493" s="36"/>
      <c r="AR1493" s="187" t="s">
        <v>295</v>
      </c>
      <c r="AT1493" s="187" t="s">
        <v>196</v>
      </c>
      <c r="AU1493" s="187" t="s">
        <v>88</v>
      </c>
      <c r="AY1493" s="19" t="s">
        <v>193</v>
      </c>
      <c r="BE1493" s="188">
        <f>IF(N1493="základní",J1493,0)</f>
        <v>0</v>
      </c>
      <c r="BF1493" s="188">
        <f>IF(N1493="snížená",J1493,0)</f>
        <v>0</v>
      </c>
      <c r="BG1493" s="188">
        <f>IF(N1493="zákl. přenesená",J1493,0)</f>
        <v>0</v>
      </c>
      <c r="BH1493" s="188">
        <f>IF(N1493="sníž. přenesená",J1493,0)</f>
        <v>0</v>
      </c>
      <c r="BI1493" s="188">
        <f>IF(N1493="nulová",J1493,0)</f>
        <v>0</v>
      </c>
      <c r="BJ1493" s="19" t="s">
        <v>86</v>
      </c>
      <c r="BK1493" s="188">
        <f>ROUND(I1493*H1493,2)</f>
        <v>0</v>
      </c>
      <c r="BL1493" s="19" t="s">
        <v>295</v>
      </c>
      <c r="BM1493" s="187" t="s">
        <v>1401</v>
      </c>
    </row>
    <row r="1494" spans="1:65" s="2" customFormat="1" ht="11.25">
      <c r="A1494" s="36"/>
      <c r="B1494" s="37"/>
      <c r="C1494" s="38"/>
      <c r="D1494" s="222" t="s">
        <v>214</v>
      </c>
      <c r="E1494" s="38"/>
      <c r="F1494" s="223" t="s">
        <v>1402</v>
      </c>
      <c r="G1494" s="38"/>
      <c r="H1494" s="38"/>
      <c r="I1494" s="224"/>
      <c r="J1494" s="38"/>
      <c r="K1494" s="38"/>
      <c r="L1494" s="41"/>
      <c r="M1494" s="225"/>
      <c r="N1494" s="226"/>
      <c r="O1494" s="66"/>
      <c r="P1494" s="66"/>
      <c r="Q1494" s="66"/>
      <c r="R1494" s="66"/>
      <c r="S1494" s="66"/>
      <c r="T1494" s="67"/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T1494" s="19" t="s">
        <v>214</v>
      </c>
      <c r="AU1494" s="19" t="s">
        <v>88</v>
      </c>
    </row>
    <row r="1495" spans="1:65" s="2" customFormat="1" ht="37.9" customHeight="1">
      <c r="A1495" s="36"/>
      <c r="B1495" s="37"/>
      <c r="C1495" s="176" t="s">
        <v>1403</v>
      </c>
      <c r="D1495" s="176" t="s">
        <v>196</v>
      </c>
      <c r="E1495" s="177" t="s">
        <v>1404</v>
      </c>
      <c r="F1495" s="178" t="s">
        <v>1405</v>
      </c>
      <c r="G1495" s="179" t="s">
        <v>425</v>
      </c>
      <c r="H1495" s="180">
        <v>87</v>
      </c>
      <c r="I1495" s="181"/>
      <c r="J1495" s="182">
        <f>ROUND(I1495*H1495,2)</f>
        <v>0</v>
      </c>
      <c r="K1495" s="178" t="s">
        <v>212</v>
      </c>
      <c r="L1495" s="41"/>
      <c r="M1495" s="183" t="s">
        <v>19</v>
      </c>
      <c r="N1495" s="184" t="s">
        <v>49</v>
      </c>
      <c r="O1495" s="66"/>
      <c r="P1495" s="185">
        <f>O1495*H1495</f>
        <v>0</v>
      </c>
      <c r="Q1495" s="185">
        <v>8.0000000000000007E-5</v>
      </c>
      <c r="R1495" s="185">
        <f>Q1495*H1495</f>
        <v>6.9600000000000009E-3</v>
      </c>
      <c r="S1495" s="185">
        <v>0</v>
      </c>
      <c r="T1495" s="186">
        <f>S1495*H1495</f>
        <v>0</v>
      </c>
      <c r="U1495" s="36"/>
      <c r="V1495" s="36"/>
      <c r="W1495" s="36"/>
      <c r="X1495" s="36"/>
      <c r="Y1495" s="36"/>
      <c r="Z1495" s="36"/>
      <c r="AA1495" s="36"/>
      <c r="AB1495" s="36"/>
      <c r="AC1495" s="36"/>
      <c r="AD1495" s="36"/>
      <c r="AE1495" s="36"/>
      <c r="AR1495" s="187" t="s">
        <v>295</v>
      </c>
      <c r="AT1495" s="187" t="s">
        <v>196</v>
      </c>
      <c r="AU1495" s="187" t="s">
        <v>88</v>
      </c>
      <c r="AY1495" s="19" t="s">
        <v>193</v>
      </c>
      <c r="BE1495" s="188">
        <f>IF(N1495="základní",J1495,0)</f>
        <v>0</v>
      </c>
      <c r="BF1495" s="188">
        <f>IF(N1495="snížená",J1495,0)</f>
        <v>0</v>
      </c>
      <c r="BG1495" s="188">
        <f>IF(N1495="zákl. přenesená",J1495,0)</f>
        <v>0</v>
      </c>
      <c r="BH1495" s="188">
        <f>IF(N1495="sníž. přenesená",J1495,0)</f>
        <v>0</v>
      </c>
      <c r="BI1495" s="188">
        <f>IF(N1495="nulová",J1495,0)</f>
        <v>0</v>
      </c>
      <c r="BJ1495" s="19" t="s">
        <v>86</v>
      </c>
      <c r="BK1495" s="188">
        <f>ROUND(I1495*H1495,2)</f>
        <v>0</v>
      </c>
      <c r="BL1495" s="19" t="s">
        <v>295</v>
      </c>
      <c r="BM1495" s="187" t="s">
        <v>1406</v>
      </c>
    </row>
    <row r="1496" spans="1:65" s="2" customFormat="1" ht="11.25">
      <c r="A1496" s="36"/>
      <c r="B1496" s="37"/>
      <c r="C1496" s="38"/>
      <c r="D1496" s="222" t="s">
        <v>214</v>
      </c>
      <c r="E1496" s="38"/>
      <c r="F1496" s="223" t="s">
        <v>1407</v>
      </c>
      <c r="G1496" s="38"/>
      <c r="H1496" s="38"/>
      <c r="I1496" s="224"/>
      <c r="J1496" s="38"/>
      <c r="K1496" s="38"/>
      <c r="L1496" s="41"/>
      <c r="M1496" s="225"/>
      <c r="N1496" s="226"/>
      <c r="O1496" s="66"/>
      <c r="P1496" s="66"/>
      <c r="Q1496" s="66"/>
      <c r="R1496" s="66"/>
      <c r="S1496" s="66"/>
      <c r="T1496" s="67"/>
      <c r="U1496" s="36"/>
      <c r="V1496" s="36"/>
      <c r="W1496" s="36"/>
      <c r="X1496" s="36"/>
      <c r="Y1496" s="36"/>
      <c r="Z1496" s="36"/>
      <c r="AA1496" s="36"/>
      <c r="AB1496" s="36"/>
      <c r="AC1496" s="36"/>
      <c r="AD1496" s="36"/>
      <c r="AE1496" s="36"/>
      <c r="AT1496" s="19" t="s">
        <v>214</v>
      </c>
      <c r="AU1496" s="19" t="s">
        <v>88</v>
      </c>
    </row>
    <row r="1497" spans="1:65" s="2" customFormat="1" ht="24.2" customHeight="1">
      <c r="A1497" s="36"/>
      <c r="B1497" s="37"/>
      <c r="C1497" s="176" t="s">
        <v>1408</v>
      </c>
      <c r="D1497" s="176" t="s">
        <v>196</v>
      </c>
      <c r="E1497" s="177" t="s">
        <v>1409</v>
      </c>
      <c r="F1497" s="178" t="s">
        <v>1410</v>
      </c>
      <c r="G1497" s="179" t="s">
        <v>425</v>
      </c>
      <c r="H1497" s="180">
        <v>46.3</v>
      </c>
      <c r="I1497" s="181"/>
      <c r="J1497" s="182">
        <f>ROUND(I1497*H1497,2)</f>
        <v>0</v>
      </c>
      <c r="K1497" s="178" t="s">
        <v>212</v>
      </c>
      <c r="L1497" s="41"/>
      <c r="M1497" s="183" t="s">
        <v>19</v>
      </c>
      <c r="N1497" s="184" t="s">
        <v>49</v>
      </c>
      <c r="O1497" s="66"/>
      <c r="P1497" s="185">
        <f>O1497*H1497</f>
        <v>0</v>
      </c>
      <c r="Q1497" s="185">
        <v>0</v>
      </c>
      <c r="R1497" s="185">
        <f>Q1497*H1497</f>
        <v>0</v>
      </c>
      <c r="S1497" s="185">
        <v>0</v>
      </c>
      <c r="T1497" s="186">
        <f>S1497*H1497</f>
        <v>0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187" t="s">
        <v>295</v>
      </c>
      <c r="AT1497" s="187" t="s">
        <v>196</v>
      </c>
      <c r="AU1497" s="187" t="s">
        <v>88</v>
      </c>
      <c r="AY1497" s="19" t="s">
        <v>193</v>
      </c>
      <c r="BE1497" s="188">
        <f>IF(N1497="základní",J1497,0)</f>
        <v>0</v>
      </c>
      <c r="BF1497" s="188">
        <f>IF(N1497="snížená",J1497,0)</f>
        <v>0</v>
      </c>
      <c r="BG1497" s="188">
        <f>IF(N1497="zákl. přenesená",J1497,0)</f>
        <v>0</v>
      </c>
      <c r="BH1497" s="188">
        <f>IF(N1497="sníž. přenesená",J1497,0)</f>
        <v>0</v>
      </c>
      <c r="BI1497" s="188">
        <f>IF(N1497="nulová",J1497,0)</f>
        <v>0</v>
      </c>
      <c r="BJ1497" s="19" t="s">
        <v>86</v>
      </c>
      <c r="BK1497" s="188">
        <f>ROUND(I1497*H1497,2)</f>
        <v>0</v>
      </c>
      <c r="BL1497" s="19" t="s">
        <v>295</v>
      </c>
      <c r="BM1497" s="187" t="s">
        <v>1411</v>
      </c>
    </row>
    <row r="1498" spans="1:65" s="2" customFormat="1" ht="11.25">
      <c r="A1498" s="36"/>
      <c r="B1498" s="37"/>
      <c r="C1498" s="38"/>
      <c r="D1498" s="222" t="s">
        <v>214</v>
      </c>
      <c r="E1498" s="38"/>
      <c r="F1498" s="223" t="s">
        <v>1412</v>
      </c>
      <c r="G1498" s="38"/>
      <c r="H1498" s="38"/>
      <c r="I1498" s="224"/>
      <c r="J1498" s="38"/>
      <c r="K1498" s="38"/>
      <c r="L1498" s="41"/>
      <c r="M1498" s="225"/>
      <c r="N1498" s="226"/>
      <c r="O1498" s="66"/>
      <c r="P1498" s="66"/>
      <c r="Q1498" s="66"/>
      <c r="R1498" s="66"/>
      <c r="S1498" s="66"/>
      <c r="T1498" s="67"/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T1498" s="19" t="s">
        <v>214</v>
      </c>
      <c r="AU1498" s="19" t="s">
        <v>88</v>
      </c>
    </row>
    <row r="1499" spans="1:65" s="2" customFormat="1" ht="24.2" customHeight="1">
      <c r="A1499" s="36"/>
      <c r="B1499" s="37"/>
      <c r="C1499" s="176" t="s">
        <v>1413</v>
      </c>
      <c r="D1499" s="176" t="s">
        <v>196</v>
      </c>
      <c r="E1499" s="177" t="s">
        <v>1414</v>
      </c>
      <c r="F1499" s="178" t="s">
        <v>1415</v>
      </c>
      <c r="G1499" s="179" t="s">
        <v>425</v>
      </c>
      <c r="H1499" s="180">
        <v>332</v>
      </c>
      <c r="I1499" s="181"/>
      <c r="J1499" s="182">
        <f>ROUND(I1499*H1499,2)</f>
        <v>0</v>
      </c>
      <c r="K1499" s="178" t="s">
        <v>212</v>
      </c>
      <c r="L1499" s="41"/>
      <c r="M1499" s="183" t="s">
        <v>19</v>
      </c>
      <c r="N1499" s="184" t="s">
        <v>49</v>
      </c>
      <c r="O1499" s="66"/>
      <c r="P1499" s="185">
        <f>O1499*H1499</f>
        <v>0</v>
      </c>
      <c r="Q1499" s="185">
        <v>0</v>
      </c>
      <c r="R1499" s="185">
        <f>Q1499*H1499</f>
        <v>0</v>
      </c>
      <c r="S1499" s="185">
        <v>0</v>
      </c>
      <c r="T1499" s="186">
        <f>S1499*H1499</f>
        <v>0</v>
      </c>
      <c r="U1499" s="36"/>
      <c r="V1499" s="36"/>
      <c r="W1499" s="36"/>
      <c r="X1499" s="36"/>
      <c r="Y1499" s="36"/>
      <c r="Z1499" s="36"/>
      <c r="AA1499" s="36"/>
      <c r="AB1499" s="36"/>
      <c r="AC1499" s="36"/>
      <c r="AD1499" s="36"/>
      <c r="AE1499" s="36"/>
      <c r="AR1499" s="187" t="s">
        <v>295</v>
      </c>
      <c r="AT1499" s="187" t="s">
        <v>196</v>
      </c>
      <c r="AU1499" s="187" t="s">
        <v>88</v>
      </c>
      <c r="AY1499" s="19" t="s">
        <v>193</v>
      </c>
      <c r="BE1499" s="188">
        <f>IF(N1499="základní",J1499,0)</f>
        <v>0</v>
      </c>
      <c r="BF1499" s="188">
        <f>IF(N1499="snížená",J1499,0)</f>
        <v>0</v>
      </c>
      <c r="BG1499" s="188">
        <f>IF(N1499="zákl. přenesená",J1499,0)</f>
        <v>0</v>
      </c>
      <c r="BH1499" s="188">
        <f>IF(N1499="sníž. přenesená",J1499,0)</f>
        <v>0</v>
      </c>
      <c r="BI1499" s="188">
        <f>IF(N1499="nulová",J1499,0)</f>
        <v>0</v>
      </c>
      <c r="BJ1499" s="19" t="s">
        <v>86</v>
      </c>
      <c r="BK1499" s="188">
        <f>ROUND(I1499*H1499,2)</f>
        <v>0</v>
      </c>
      <c r="BL1499" s="19" t="s">
        <v>295</v>
      </c>
      <c r="BM1499" s="187" t="s">
        <v>1416</v>
      </c>
    </row>
    <row r="1500" spans="1:65" s="2" customFormat="1" ht="11.25">
      <c r="A1500" s="36"/>
      <c r="B1500" s="37"/>
      <c r="C1500" s="38"/>
      <c r="D1500" s="222" t="s">
        <v>214</v>
      </c>
      <c r="E1500" s="38"/>
      <c r="F1500" s="223" t="s">
        <v>1417</v>
      </c>
      <c r="G1500" s="38"/>
      <c r="H1500" s="38"/>
      <c r="I1500" s="224"/>
      <c r="J1500" s="38"/>
      <c r="K1500" s="38"/>
      <c r="L1500" s="41"/>
      <c r="M1500" s="225"/>
      <c r="N1500" s="226"/>
      <c r="O1500" s="66"/>
      <c r="P1500" s="66"/>
      <c r="Q1500" s="66"/>
      <c r="R1500" s="66"/>
      <c r="S1500" s="66"/>
      <c r="T1500" s="67"/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T1500" s="19" t="s">
        <v>214</v>
      </c>
      <c r="AU1500" s="19" t="s">
        <v>88</v>
      </c>
    </row>
    <row r="1501" spans="1:65" s="2" customFormat="1" ht="33" customHeight="1">
      <c r="A1501" s="36"/>
      <c r="B1501" s="37"/>
      <c r="C1501" s="176" t="s">
        <v>1418</v>
      </c>
      <c r="D1501" s="176" t="s">
        <v>196</v>
      </c>
      <c r="E1501" s="177" t="s">
        <v>1419</v>
      </c>
      <c r="F1501" s="178" t="s">
        <v>1420</v>
      </c>
      <c r="G1501" s="179" t="s">
        <v>425</v>
      </c>
      <c r="H1501" s="180">
        <v>187.46</v>
      </c>
      <c r="I1501" s="181"/>
      <c r="J1501" s="182">
        <f>ROUND(I1501*H1501,2)</f>
        <v>0</v>
      </c>
      <c r="K1501" s="178" t="s">
        <v>212</v>
      </c>
      <c r="L1501" s="41"/>
      <c r="M1501" s="183" t="s">
        <v>19</v>
      </c>
      <c r="N1501" s="184" t="s">
        <v>49</v>
      </c>
      <c r="O1501" s="66"/>
      <c r="P1501" s="185">
        <f>O1501*H1501</f>
        <v>0</v>
      </c>
      <c r="Q1501" s="185">
        <v>0</v>
      </c>
      <c r="R1501" s="185">
        <f>Q1501*H1501</f>
        <v>0</v>
      </c>
      <c r="S1501" s="185">
        <v>0</v>
      </c>
      <c r="T1501" s="186">
        <f>S1501*H1501</f>
        <v>0</v>
      </c>
      <c r="U1501" s="36"/>
      <c r="V1501" s="36"/>
      <c r="W1501" s="36"/>
      <c r="X1501" s="36"/>
      <c r="Y1501" s="36"/>
      <c r="Z1501" s="36"/>
      <c r="AA1501" s="36"/>
      <c r="AB1501" s="36"/>
      <c r="AC1501" s="36"/>
      <c r="AD1501" s="36"/>
      <c r="AE1501" s="36"/>
      <c r="AR1501" s="187" t="s">
        <v>295</v>
      </c>
      <c r="AT1501" s="187" t="s">
        <v>196</v>
      </c>
      <c r="AU1501" s="187" t="s">
        <v>88</v>
      </c>
      <c r="AY1501" s="19" t="s">
        <v>193</v>
      </c>
      <c r="BE1501" s="188">
        <f>IF(N1501="základní",J1501,0)</f>
        <v>0</v>
      </c>
      <c r="BF1501" s="188">
        <f>IF(N1501="snížená",J1501,0)</f>
        <v>0</v>
      </c>
      <c r="BG1501" s="188">
        <f>IF(N1501="zákl. přenesená",J1501,0)</f>
        <v>0</v>
      </c>
      <c r="BH1501" s="188">
        <f>IF(N1501="sníž. přenesená",J1501,0)</f>
        <v>0</v>
      </c>
      <c r="BI1501" s="188">
        <f>IF(N1501="nulová",J1501,0)</f>
        <v>0</v>
      </c>
      <c r="BJ1501" s="19" t="s">
        <v>86</v>
      </c>
      <c r="BK1501" s="188">
        <f>ROUND(I1501*H1501,2)</f>
        <v>0</v>
      </c>
      <c r="BL1501" s="19" t="s">
        <v>295</v>
      </c>
      <c r="BM1501" s="187" t="s">
        <v>1421</v>
      </c>
    </row>
    <row r="1502" spans="1:65" s="2" customFormat="1" ht="11.25">
      <c r="A1502" s="36"/>
      <c r="B1502" s="37"/>
      <c r="C1502" s="38"/>
      <c r="D1502" s="222" t="s">
        <v>214</v>
      </c>
      <c r="E1502" s="38"/>
      <c r="F1502" s="223" t="s">
        <v>1422</v>
      </c>
      <c r="G1502" s="38"/>
      <c r="H1502" s="38"/>
      <c r="I1502" s="224"/>
      <c r="J1502" s="38"/>
      <c r="K1502" s="38"/>
      <c r="L1502" s="41"/>
      <c r="M1502" s="225"/>
      <c r="N1502" s="226"/>
      <c r="O1502" s="66"/>
      <c r="P1502" s="66"/>
      <c r="Q1502" s="66"/>
      <c r="R1502" s="66"/>
      <c r="S1502" s="66"/>
      <c r="T1502" s="67"/>
      <c r="U1502" s="36"/>
      <c r="V1502" s="36"/>
      <c r="W1502" s="36"/>
      <c r="X1502" s="36"/>
      <c r="Y1502" s="36"/>
      <c r="Z1502" s="36"/>
      <c r="AA1502" s="36"/>
      <c r="AB1502" s="36"/>
      <c r="AC1502" s="36"/>
      <c r="AD1502" s="36"/>
      <c r="AE1502" s="36"/>
      <c r="AT1502" s="19" t="s">
        <v>214</v>
      </c>
      <c r="AU1502" s="19" t="s">
        <v>88</v>
      </c>
    </row>
    <row r="1503" spans="1:65" s="13" customFormat="1" ht="11.25">
      <c r="B1503" s="189"/>
      <c r="C1503" s="190"/>
      <c r="D1503" s="191" t="s">
        <v>202</v>
      </c>
      <c r="E1503" s="192" t="s">
        <v>19</v>
      </c>
      <c r="F1503" s="193" t="s">
        <v>203</v>
      </c>
      <c r="G1503" s="190"/>
      <c r="H1503" s="192" t="s">
        <v>19</v>
      </c>
      <c r="I1503" s="194"/>
      <c r="J1503" s="190"/>
      <c r="K1503" s="190"/>
      <c r="L1503" s="195"/>
      <c r="M1503" s="196"/>
      <c r="N1503" s="197"/>
      <c r="O1503" s="197"/>
      <c r="P1503" s="197"/>
      <c r="Q1503" s="197"/>
      <c r="R1503" s="197"/>
      <c r="S1503" s="197"/>
      <c r="T1503" s="198"/>
      <c r="AT1503" s="199" t="s">
        <v>202</v>
      </c>
      <c r="AU1503" s="199" t="s">
        <v>88</v>
      </c>
      <c r="AV1503" s="13" t="s">
        <v>86</v>
      </c>
      <c r="AW1503" s="13" t="s">
        <v>37</v>
      </c>
      <c r="AX1503" s="13" t="s">
        <v>78</v>
      </c>
      <c r="AY1503" s="199" t="s">
        <v>193</v>
      </c>
    </row>
    <row r="1504" spans="1:65" s="13" customFormat="1" ht="11.25">
      <c r="B1504" s="189"/>
      <c r="C1504" s="190"/>
      <c r="D1504" s="191" t="s">
        <v>202</v>
      </c>
      <c r="E1504" s="192" t="s">
        <v>19</v>
      </c>
      <c r="F1504" s="193" t="s">
        <v>1386</v>
      </c>
      <c r="G1504" s="190"/>
      <c r="H1504" s="192" t="s">
        <v>19</v>
      </c>
      <c r="I1504" s="194"/>
      <c r="J1504" s="190"/>
      <c r="K1504" s="190"/>
      <c r="L1504" s="195"/>
      <c r="M1504" s="196"/>
      <c r="N1504" s="197"/>
      <c r="O1504" s="197"/>
      <c r="P1504" s="197"/>
      <c r="Q1504" s="197"/>
      <c r="R1504" s="197"/>
      <c r="S1504" s="197"/>
      <c r="T1504" s="198"/>
      <c r="AT1504" s="199" t="s">
        <v>202</v>
      </c>
      <c r="AU1504" s="199" t="s">
        <v>88</v>
      </c>
      <c r="AV1504" s="13" t="s">
        <v>86</v>
      </c>
      <c r="AW1504" s="13" t="s">
        <v>37</v>
      </c>
      <c r="AX1504" s="13" t="s">
        <v>78</v>
      </c>
      <c r="AY1504" s="199" t="s">
        <v>193</v>
      </c>
    </row>
    <row r="1505" spans="1:65" s="13" customFormat="1" ht="11.25">
      <c r="B1505" s="189"/>
      <c r="C1505" s="190"/>
      <c r="D1505" s="191" t="s">
        <v>202</v>
      </c>
      <c r="E1505" s="192" t="s">
        <v>19</v>
      </c>
      <c r="F1505" s="193" t="s">
        <v>205</v>
      </c>
      <c r="G1505" s="190"/>
      <c r="H1505" s="192" t="s">
        <v>19</v>
      </c>
      <c r="I1505" s="194"/>
      <c r="J1505" s="190"/>
      <c r="K1505" s="190"/>
      <c r="L1505" s="195"/>
      <c r="M1505" s="196"/>
      <c r="N1505" s="197"/>
      <c r="O1505" s="197"/>
      <c r="P1505" s="197"/>
      <c r="Q1505" s="197"/>
      <c r="R1505" s="197"/>
      <c r="S1505" s="197"/>
      <c r="T1505" s="198"/>
      <c r="AT1505" s="199" t="s">
        <v>202</v>
      </c>
      <c r="AU1505" s="199" t="s">
        <v>88</v>
      </c>
      <c r="AV1505" s="13" t="s">
        <v>86</v>
      </c>
      <c r="AW1505" s="13" t="s">
        <v>37</v>
      </c>
      <c r="AX1505" s="13" t="s">
        <v>78</v>
      </c>
      <c r="AY1505" s="199" t="s">
        <v>193</v>
      </c>
    </row>
    <row r="1506" spans="1:65" s="14" customFormat="1" ht="11.25">
      <c r="B1506" s="200"/>
      <c r="C1506" s="201"/>
      <c r="D1506" s="191" t="s">
        <v>202</v>
      </c>
      <c r="E1506" s="202" t="s">
        <v>19</v>
      </c>
      <c r="F1506" s="203" t="s">
        <v>1423</v>
      </c>
      <c r="G1506" s="201"/>
      <c r="H1506" s="204">
        <v>35.700000000000003</v>
      </c>
      <c r="I1506" s="205"/>
      <c r="J1506" s="201"/>
      <c r="K1506" s="201"/>
      <c r="L1506" s="206"/>
      <c r="M1506" s="207"/>
      <c r="N1506" s="208"/>
      <c r="O1506" s="208"/>
      <c r="P1506" s="208"/>
      <c r="Q1506" s="208"/>
      <c r="R1506" s="208"/>
      <c r="S1506" s="208"/>
      <c r="T1506" s="209"/>
      <c r="AT1506" s="210" t="s">
        <v>202</v>
      </c>
      <c r="AU1506" s="210" t="s">
        <v>88</v>
      </c>
      <c r="AV1506" s="14" t="s">
        <v>88</v>
      </c>
      <c r="AW1506" s="14" t="s">
        <v>37</v>
      </c>
      <c r="AX1506" s="14" t="s">
        <v>78</v>
      </c>
      <c r="AY1506" s="210" t="s">
        <v>193</v>
      </c>
    </row>
    <row r="1507" spans="1:65" s="14" customFormat="1" ht="11.25">
      <c r="B1507" s="200"/>
      <c r="C1507" s="201"/>
      <c r="D1507" s="191" t="s">
        <v>202</v>
      </c>
      <c r="E1507" s="202" t="s">
        <v>19</v>
      </c>
      <c r="F1507" s="203" t="s">
        <v>1424</v>
      </c>
      <c r="G1507" s="201"/>
      <c r="H1507" s="204">
        <v>151.76</v>
      </c>
      <c r="I1507" s="205"/>
      <c r="J1507" s="201"/>
      <c r="K1507" s="201"/>
      <c r="L1507" s="206"/>
      <c r="M1507" s="207"/>
      <c r="N1507" s="208"/>
      <c r="O1507" s="208"/>
      <c r="P1507" s="208"/>
      <c r="Q1507" s="208"/>
      <c r="R1507" s="208"/>
      <c r="S1507" s="208"/>
      <c r="T1507" s="209"/>
      <c r="AT1507" s="210" t="s">
        <v>202</v>
      </c>
      <c r="AU1507" s="210" t="s">
        <v>88</v>
      </c>
      <c r="AV1507" s="14" t="s">
        <v>88</v>
      </c>
      <c r="AW1507" s="14" t="s">
        <v>37</v>
      </c>
      <c r="AX1507" s="14" t="s">
        <v>78</v>
      </c>
      <c r="AY1507" s="210" t="s">
        <v>193</v>
      </c>
    </row>
    <row r="1508" spans="1:65" s="15" customFormat="1" ht="11.25">
      <c r="B1508" s="211"/>
      <c r="C1508" s="212"/>
      <c r="D1508" s="191" t="s">
        <v>202</v>
      </c>
      <c r="E1508" s="213" t="s">
        <v>19</v>
      </c>
      <c r="F1508" s="214" t="s">
        <v>207</v>
      </c>
      <c r="G1508" s="212"/>
      <c r="H1508" s="215">
        <v>187.46</v>
      </c>
      <c r="I1508" s="216"/>
      <c r="J1508" s="212"/>
      <c r="K1508" s="212"/>
      <c r="L1508" s="217"/>
      <c r="M1508" s="218"/>
      <c r="N1508" s="219"/>
      <c r="O1508" s="219"/>
      <c r="P1508" s="219"/>
      <c r="Q1508" s="219"/>
      <c r="R1508" s="219"/>
      <c r="S1508" s="219"/>
      <c r="T1508" s="220"/>
      <c r="AT1508" s="221" t="s">
        <v>202</v>
      </c>
      <c r="AU1508" s="221" t="s">
        <v>88</v>
      </c>
      <c r="AV1508" s="15" t="s">
        <v>200</v>
      </c>
      <c r="AW1508" s="15" t="s">
        <v>37</v>
      </c>
      <c r="AX1508" s="15" t="s">
        <v>86</v>
      </c>
      <c r="AY1508" s="221" t="s">
        <v>193</v>
      </c>
    </row>
    <row r="1509" spans="1:65" s="2" customFormat="1" ht="37.9" customHeight="1">
      <c r="A1509" s="36"/>
      <c r="B1509" s="37"/>
      <c r="C1509" s="176" t="s">
        <v>1425</v>
      </c>
      <c r="D1509" s="176" t="s">
        <v>196</v>
      </c>
      <c r="E1509" s="177" t="s">
        <v>1426</v>
      </c>
      <c r="F1509" s="178" t="s">
        <v>1427</v>
      </c>
      <c r="G1509" s="179" t="s">
        <v>97</v>
      </c>
      <c r="H1509" s="180">
        <v>1344</v>
      </c>
      <c r="I1509" s="181"/>
      <c r="J1509" s="182">
        <f>ROUND(I1509*H1509,2)</f>
        <v>0</v>
      </c>
      <c r="K1509" s="178" t="s">
        <v>212</v>
      </c>
      <c r="L1509" s="41"/>
      <c r="M1509" s="183" t="s">
        <v>19</v>
      </c>
      <c r="N1509" s="184" t="s">
        <v>49</v>
      </c>
      <c r="O1509" s="66"/>
      <c r="P1509" s="185">
        <f>O1509*H1509</f>
        <v>0</v>
      </c>
      <c r="Q1509" s="185">
        <v>0</v>
      </c>
      <c r="R1509" s="185">
        <f>Q1509*H1509</f>
        <v>0</v>
      </c>
      <c r="S1509" s="185">
        <v>0</v>
      </c>
      <c r="T1509" s="186">
        <f>S1509*H1509</f>
        <v>0</v>
      </c>
      <c r="U1509" s="36"/>
      <c r="V1509" s="36"/>
      <c r="W1509" s="36"/>
      <c r="X1509" s="36"/>
      <c r="Y1509" s="36"/>
      <c r="Z1509" s="36"/>
      <c r="AA1509" s="36"/>
      <c r="AB1509" s="36"/>
      <c r="AC1509" s="36"/>
      <c r="AD1509" s="36"/>
      <c r="AE1509" s="36"/>
      <c r="AR1509" s="187" t="s">
        <v>295</v>
      </c>
      <c r="AT1509" s="187" t="s">
        <v>196</v>
      </c>
      <c r="AU1509" s="187" t="s">
        <v>88</v>
      </c>
      <c r="AY1509" s="19" t="s">
        <v>193</v>
      </c>
      <c r="BE1509" s="188">
        <f>IF(N1509="základní",J1509,0)</f>
        <v>0</v>
      </c>
      <c r="BF1509" s="188">
        <f>IF(N1509="snížená",J1509,0)</f>
        <v>0</v>
      </c>
      <c r="BG1509" s="188">
        <f>IF(N1509="zákl. přenesená",J1509,0)</f>
        <v>0</v>
      </c>
      <c r="BH1509" s="188">
        <f>IF(N1509="sníž. přenesená",J1509,0)</f>
        <v>0</v>
      </c>
      <c r="BI1509" s="188">
        <f>IF(N1509="nulová",J1509,0)</f>
        <v>0</v>
      </c>
      <c r="BJ1509" s="19" t="s">
        <v>86</v>
      </c>
      <c r="BK1509" s="188">
        <f>ROUND(I1509*H1509,2)</f>
        <v>0</v>
      </c>
      <c r="BL1509" s="19" t="s">
        <v>295</v>
      </c>
      <c r="BM1509" s="187" t="s">
        <v>1428</v>
      </c>
    </row>
    <row r="1510" spans="1:65" s="2" customFormat="1" ht="11.25">
      <c r="A1510" s="36"/>
      <c r="B1510" s="37"/>
      <c r="C1510" s="38"/>
      <c r="D1510" s="222" t="s">
        <v>214</v>
      </c>
      <c r="E1510" s="38"/>
      <c r="F1510" s="223" t="s">
        <v>1429</v>
      </c>
      <c r="G1510" s="38"/>
      <c r="H1510" s="38"/>
      <c r="I1510" s="224"/>
      <c r="J1510" s="38"/>
      <c r="K1510" s="38"/>
      <c r="L1510" s="41"/>
      <c r="M1510" s="225"/>
      <c r="N1510" s="226"/>
      <c r="O1510" s="66"/>
      <c r="P1510" s="66"/>
      <c r="Q1510" s="66"/>
      <c r="R1510" s="66"/>
      <c r="S1510" s="66"/>
      <c r="T1510" s="67"/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T1510" s="19" t="s">
        <v>214</v>
      </c>
      <c r="AU1510" s="19" t="s">
        <v>88</v>
      </c>
    </row>
    <row r="1511" spans="1:65" s="13" customFormat="1" ht="11.25">
      <c r="B1511" s="189"/>
      <c r="C1511" s="190"/>
      <c r="D1511" s="191" t="s">
        <v>202</v>
      </c>
      <c r="E1511" s="192" t="s">
        <v>19</v>
      </c>
      <c r="F1511" s="193" t="s">
        <v>203</v>
      </c>
      <c r="G1511" s="190"/>
      <c r="H1511" s="192" t="s">
        <v>19</v>
      </c>
      <c r="I1511" s="194"/>
      <c r="J1511" s="190"/>
      <c r="K1511" s="190"/>
      <c r="L1511" s="195"/>
      <c r="M1511" s="196"/>
      <c r="N1511" s="197"/>
      <c r="O1511" s="197"/>
      <c r="P1511" s="197"/>
      <c r="Q1511" s="197"/>
      <c r="R1511" s="197"/>
      <c r="S1511" s="197"/>
      <c r="T1511" s="198"/>
      <c r="AT1511" s="199" t="s">
        <v>202</v>
      </c>
      <c r="AU1511" s="199" t="s">
        <v>88</v>
      </c>
      <c r="AV1511" s="13" t="s">
        <v>86</v>
      </c>
      <c r="AW1511" s="13" t="s">
        <v>37</v>
      </c>
      <c r="AX1511" s="13" t="s">
        <v>78</v>
      </c>
      <c r="AY1511" s="199" t="s">
        <v>193</v>
      </c>
    </row>
    <row r="1512" spans="1:65" s="13" customFormat="1" ht="11.25">
      <c r="B1512" s="189"/>
      <c r="C1512" s="190"/>
      <c r="D1512" s="191" t="s">
        <v>202</v>
      </c>
      <c r="E1512" s="192" t="s">
        <v>19</v>
      </c>
      <c r="F1512" s="193" t="s">
        <v>1386</v>
      </c>
      <c r="G1512" s="190"/>
      <c r="H1512" s="192" t="s">
        <v>19</v>
      </c>
      <c r="I1512" s="194"/>
      <c r="J1512" s="190"/>
      <c r="K1512" s="190"/>
      <c r="L1512" s="195"/>
      <c r="M1512" s="196"/>
      <c r="N1512" s="197"/>
      <c r="O1512" s="197"/>
      <c r="P1512" s="197"/>
      <c r="Q1512" s="197"/>
      <c r="R1512" s="197"/>
      <c r="S1512" s="197"/>
      <c r="T1512" s="198"/>
      <c r="AT1512" s="199" t="s">
        <v>202</v>
      </c>
      <c r="AU1512" s="199" t="s">
        <v>88</v>
      </c>
      <c r="AV1512" s="13" t="s">
        <v>86</v>
      </c>
      <c r="AW1512" s="13" t="s">
        <v>37</v>
      </c>
      <c r="AX1512" s="13" t="s">
        <v>78</v>
      </c>
      <c r="AY1512" s="199" t="s">
        <v>193</v>
      </c>
    </row>
    <row r="1513" spans="1:65" s="13" customFormat="1" ht="11.25">
      <c r="B1513" s="189"/>
      <c r="C1513" s="190"/>
      <c r="D1513" s="191" t="s">
        <v>202</v>
      </c>
      <c r="E1513" s="192" t="s">
        <v>19</v>
      </c>
      <c r="F1513" s="193" t="s">
        <v>205</v>
      </c>
      <c r="G1513" s="190"/>
      <c r="H1513" s="192" t="s">
        <v>19</v>
      </c>
      <c r="I1513" s="194"/>
      <c r="J1513" s="190"/>
      <c r="K1513" s="190"/>
      <c r="L1513" s="195"/>
      <c r="M1513" s="196"/>
      <c r="N1513" s="197"/>
      <c r="O1513" s="197"/>
      <c r="P1513" s="197"/>
      <c r="Q1513" s="197"/>
      <c r="R1513" s="197"/>
      <c r="S1513" s="197"/>
      <c r="T1513" s="198"/>
      <c r="AT1513" s="199" t="s">
        <v>202</v>
      </c>
      <c r="AU1513" s="199" t="s">
        <v>88</v>
      </c>
      <c r="AV1513" s="13" t="s">
        <v>86</v>
      </c>
      <c r="AW1513" s="13" t="s">
        <v>37</v>
      </c>
      <c r="AX1513" s="13" t="s">
        <v>78</v>
      </c>
      <c r="AY1513" s="199" t="s">
        <v>193</v>
      </c>
    </row>
    <row r="1514" spans="1:65" s="13" customFormat="1" ht="11.25">
      <c r="B1514" s="189"/>
      <c r="C1514" s="190"/>
      <c r="D1514" s="191" t="s">
        <v>202</v>
      </c>
      <c r="E1514" s="192" t="s">
        <v>19</v>
      </c>
      <c r="F1514" s="193" t="s">
        <v>1179</v>
      </c>
      <c r="G1514" s="190"/>
      <c r="H1514" s="192" t="s">
        <v>19</v>
      </c>
      <c r="I1514" s="194"/>
      <c r="J1514" s="190"/>
      <c r="K1514" s="190"/>
      <c r="L1514" s="195"/>
      <c r="M1514" s="196"/>
      <c r="N1514" s="197"/>
      <c r="O1514" s="197"/>
      <c r="P1514" s="197"/>
      <c r="Q1514" s="197"/>
      <c r="R1514" s="197"/>
      <c r="S1514" s="197"/>
      <c r="T1514" s="198"/>
      <c r="AT1514" s="199" t="s">
        <v>202</v>
      </c>
      <c r="AU1514" s="199" t="s">
        <v>88</v>
      </c>
      <c r="AV1514" s="13" t="s">
        <v>86</v>
      </c>
      <c r="AW1514" s="13" t="s">
        <v>37</v>
      </c>
      <c r="AX1514" s="13" t="s">
        <v>78</v>
      </c>
      <c r="AY1514" s="199" t="s">
        <v>193</v>
      </c>
    </row>
    <row r="1515" spans="1:65" s="14" customFormat="1" ht="11.25">
      <c r="B1515" s="200"/>
      <c r="C1515" s="201"/>
      <c r="D1515" s="191" t="s">
        <v>202</v>
      </c>
      <c r="E1515" s="202" t="s">
        <v>19</v>
      </c>
      <c r="F1515" s="203" t="s">
        <v>1387</v>
      </c>
      <c r="G1515" s="201"/>
      <c r="H1515" s="204">
        <v>1344</v>
      </c>
      <c r="I1515" s="205"/>
      <c r="J1515" s="201"/>
      <c r="K1515" s="201"/>
      <c r="L1515" s="206"/>
      <c r="M1515" s="207"/>
      <c r="N1515" s="208"/>
      <c r="O1515" s="208"/>
      <c r="P1515" s="208"/>
      <c r="Q1515" s="208"/>
      <c r="R1515" s="208"/>
      <c r="S1515" s="208"/>
      <c r="T1515" s="209"/>
      <c r="AT1515" s="210" t="s">
        <v>202</v>
      </c>
      <c r="AU1515" s="210" t="s">
        <v>88</v>
      </c>
      <c r="AV1515" s="14" t="s">
        <v>88</v>
      </c>
      <c r="AW1515" s="14" t="s">
        <v>37</v>
      </c>
      <c r="AX1515" s="14" t="s">
        <v>78</v>
      </c>
      <c r="AY1515" s="210" t="s">
        <v>193</v>
      </c>
    </row>
    <row r="1516" spans="1:65" s="15" customFormat="1" ht="11.25">
      <c r="B1516" s="211"/>
      <c r="C1516" s="212"/>
      <c r="D1516" s="191" t="s">
        <v>202</v>
      </c>
      <c r="E1516" s="213" t="s">
        <v>19</v>
      </c>
      <c r="F1516" s="214" t="s">
        <v>207</v>
      </c>
      <c r="G1516" s="212"/>
      <c r="H1516" s="215">
        <v>1344</v>
      </c>
      <c r="I1516" s="216"/>
      <c r="J1516" s="212"/>
      <c r="K1516" s="212"/>
      <c r="L1516" s="217"/>
      <c r="M1516" s="218"/>
      <c r="N1516" s="219"/>
      <c r="O1516" s="219"/>
      <c r="P1516" s="219"/>
      <c r="Q1516" s="219"/>
      <c r="R1516" s="219"/>
      <c r="S1516" s="219"/>
      <c r="T1516" s="220"/>
      <c r="AT1516" s="221" t="s">
        <v>202</v>
      </c>
      <c r="AU1516" s="221" t="s">
        <v>88</v>
      </c>
      <c r="AV1516" s="15" t="s">
        <v>200</v>
      </c>
      <c r="AW1516" s="15" t="s">
        <v>37</v>
      </c>
      <c r="AX1516" s="15" t="s">
        <v>86</v>
      </c>
      <c r="AY1516" s="221" t="s">
        <v>193</v>
      </c>
    </row>
    <row r="1517" spans="1:65" s="2" customFormat="1" ht="49.15" customHeight="1">
      <c r="A1517" s="36"/>
      <c r="B1517" s="37"/>
      <c r="C1517" s="239" t="s">
        <v>1430</v>
      </c>
      <c r="D1517" s="239" t="s">
        <v>944</v>
      </c>
      <c r="E1517" s="240" t="s">
        <v>1431</v>
      </c>
      <c r="F1517" s="241" t="s">
        <v>1432</v>
      </c>
      <c r="G1517" s="242" t="s">
        <v>97</v>
      </c>
      <c r="H1517" s="243">
        <v>1478.4</v>
      </c>
      <c r="I1517" s="244"/>
      <c r="J1517" s="245">
        <f>ROUND(I1517*H1517,2)</f>
        <v>0</v>
      </c>
      <c r="K1517" s="241" t="s">
        <v>19</v>
      </c>
      <c r="L1517" s="246"/>
      <c r="M1517" s="247" t="s">
        <v>19</v>
      </c>
      <c r="N1517" s="248" t="s">
        <v>49</v>
      </c>
      <c r="O1517" s="66"/>
      <c r="P1517" s="185">
        <f>O1517*H1517</f>
        <v>0</v>
      </c>
      <c r="Q1517" s="185">
        <v>1.3999999999999999E-4</v>
      </c>
      <c r="R1517" s="185">
        <f>Q1517*H1517</f>
        <v>0.20697599999999999</v>
      </c>
      <c r="S1517" s="185">
        <v>0</v>
      </c>
      <c r="T1517" s="186">
        <f>S1517*H1517</f>
        <v>0</v>
      </c>
      <c r="U1517" s="36"/>
      <c r="V1517" s="36"/>
      <c r="W1517" s="36"/>
      <c r="X1517" s="36"/>
      <c r="Y1517" s="36"/>
      <c r="Z1517" s="36"/>
      <c r="AA1517" s="36"/>
      <c r="AB1517" s="36"/>
      <c r="AC1517" s="36"/>
      <c r="AD1517" s="36"/>
      <c r="AE1517" s="36"/>
      <c r="AR1517" s="187" t="s">
        <v>417</v>
      </c>
      <c r="AT1517" s="187" t="s">
        <v>944</v>
      </c>
      <c r="AU1517" s="187" t="s">
        <v>88</v>
      </c>
      <c r="AY1517" s="19" t="s">
        <v>193</v>
      </c>
      <c r="BE1517" s="188">
        <f>IF(N1517="základní",J1517,0)</f>
        <v>0</v>
      </c>
      <c r="BF1517" s="188">
        <f>IF(N1517="snížená",J1517,0)</f>
        <v>0</v>
      </c>
      <c r="BG1517" s="188">
        <f>IF(N1517="zákl. přenesená",J1517,0)</f>
        <v>0</v>
      </c>
      <c r="BH1517" s="188">
        <f>IF(N1517="sníž. přenesená",J1517,0)</f>
        <v>0</v>
      </c>
      <c r="BI1517" s="188">
        <f>IF(N1517="nulová",J1517,0)</f>
        <v>0</v>
      </c>
      <c r="BJ1517" s="19" t="s">
        <v>86</v>
      </c>
      <c r="BK1517" s="188">
        <f>ROUND(I1517*H1517,2)</f>
        <v>0</v>
      </c>
      <c r="BL1517" s="19" t="s">
        <v>295</v>
      </c>
      <c r="BM1517" s="187" t="s">
        <v>1433</v>
      </c>
    </row>
    <row r="1518" spans="1:65" s="14" customFormat="1" ht="11.25">
      <c r="B1518" s="200"/>
      <c r="C1518" s="201"/>
      <c r="D1518" s="191" t="s">
        <v>202</v>
      </c>
      <c r="E1518" s="201"/>
      <c r="F1518" s="203" t="s">
        <v>1392</v>
      </c>
      <c r="G1518" s="201"/>
      <c r="H1518" s="204">
        <v>1478.4</v>
      </c>
      <c r="I1518" s="205"/>
      <c r="J1518" s="201"/>
      <c r="K1518" s="201"/>
      <c r="L1518" s="206"/>
      <c r="M1518" s="207"/>
      <c r="N1518" s="208"/>
      <c r="O1518" s="208"/>
      <c r="P1518" s="208"/>
      <c r="Q1518" s="208"/>
      <c r="R1518" s="208"/>
      <c r="S1518" s="208"/>
      <c r="T1518" s="209"/>
      <c r="AT1518" s="210" t="s">
        <v>202</v>
      </c>
      <c r="AU1518" s="210" t="s">
        <v>88</v>
      </c>
      <c r="AV1518" s="14" t="s">
        <v>88</v>
      </c>
      <c r="AW1518" s="14" t="s">
        <v>4</v>
      </c>
      <c r="AX1518" s="14" t="s">
        <v>86</v>
      </c>
      <c r="AY1518" s="210" t="s">
        <v>193</v>
      </c>
    </row>
    <row r="1519" spans="1:65" s="2" customFormat="1" ht="24.2" customHeight="1">
      <c r="A1519" s="36"/>
      <c r="B1519" s="37"/>
      <c r="C1519" s="176" t="s">
        <v>1434</v>
      </c>
      <c r="D1519" s="176" t="s">
        <v>196</v>
      </c>
      <c r="E1519" s="177" t="s">
        <v>1435</v>
      </c>
      <c r="F1519" s="178" t="s">
        <v>1436</v>
      </c>
      <c r="G1519" s="179" t="s">
        <v>97</v>
      </c>
      <c r="H1519" s="180">
        <v>915</v>
      </c>
      <c r="I1519" s="181"/>
      <c r="J1519" s="182">
        <f>ROUND(I1519*H1519,2)</f>
        <v>0</v>
      </c>
      <c r="K1519" s="178" t="s">
        <v>212</v>
      </c>
      <c r="L1519" s="41"/>
      <c r="M1519" s="183" t="s">
        <v>19</v>
      </c>
      <c r="N1519" s="184" t="s">
        <v>49</v>
      </c>
      <c r="O1519" s="66"/>
      <c r="P1519" s="185">
        <f>O1519*H1519</f>
        <v>0</v>
      </c>
      <c r="Q1519" s="185">
        <v>0</v>
      </c>
      <c r="R1519" s="185">
        <f>Q1519*H1519</f>
        <v>0</v>
      </c>
      <c r="S1519" s="185">
        <v>1.2999999999999999E-4</v>
      </c>
      <c r="T1519" s="186">
        <f>S1519*H1519</f>
        <v>0.11894999999999999</v>
      </c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R1519" s="187" t="s">
        <v>295</v>
      </c>
      <c r="AT1519" s="187" t="s">
        <v>196</v>
      </c>
      <c r="AU1519" s="187" t="s">
        <v>88</v>
      </c>
      <c r="AY1519" s="19" t="s">
        <v>193</v>
      </c>
      <c r="BE1519" s="188">
        <f>IF(N1519="základní",J1519,0)</f>
        <v>0</v>
      </c>
      <c r="BF1519" s="188">
        <f>IF(N1519="snížená",J1519,0)</f>
        <v>0</v>
      </c>
      <c r="BG1519" s="188">
        <f>IF(N1519="zákl. přenesená",J1519,0)</f>
        <v>0</v>
      </c>
      <c r="BH1519" s="188">
        <f>IF(N1519="sníž. přenesená",J1519,0)</f>
        <v>0</v>
      </c>
      <c r="BI1519" s="188">
        <f>IF(N1519="nulová",J1519,0)</f>
        <v>0</v>
      </c>
      <c r="BJ1519" s="19" t="s">
        <v>86</v>
      </c>
      <c r="BK1519" s="188">
        <f>ROUND(I1519*H1519,2)</f>
        <v>0</v>
      </c>
      <c r="BL1519" s="19" t="s">
        <v>295</v>
      </c>
      <c r="BM1519" s="187" t="s">
        <v>1437</v>
      </c>
    </row>
    <row r="1520" spans="1:65" s="2" customFormat="1" ht="11.25">
      <c r="A1520" s="36"/>
      <c r="B1520" s="37"/>
      <c r="C1520" s="38"/>
      <c r="D1520" s="222" t="s">
        <v>214</v>
      </c>
      <c r="E1520" s="38"/>
      <c r="F1520" s="223" t="s">
        <v>1438</v>
      </c>
      <c r="G1520" s="38"/>
      <c r="H1520" s="38"/>
      <c r="I1520" s="224"/>
      <c r="J1520" s="38"/>
      <c r="K1520" s="38"/>
      <c r="L1520" s="41"/>
      <c r="M1520" s="225"/>
      <c r="N1520" s="226"/>
      <c r="O1520" s="66"/>
      <c r="P1520" s="66"/>
      <c r="Q1520" s="66"/>
      <c r="R1520" s="66"/>
      <c r="S1520" s="66"/>
      <c r="T1520" s="67"/>
      <c r="U1520" s="36"/>
      <c r="V1520" s="36"/>
      <c r="W1520" s="36"/>
      <c r="X1520" s="36"/>
      <c r="Y1520" s="36"/>
      <c r="Z1520" s="36"/>
      <c r="AA1520" s="36"/>
      <c r="AB1520" s="36"/>
      <c r="AC1520" s="36"/>
      <c r="AD1520" s="36"/>
      <c r="AE1520" s="36"/>
      <c r="AT1520" s="19" t="s">
        <v>214</v>
      </c>
      <c r="AU1520" s="19" t="s">
        <v>88</v>
      </c>
    </row>
    <row r="1521" spans="1:65" s="13" customFormat="1" ht="11.25">
      <c r="B1521" s="189"/>
      <c r="C1521" s="190"/>
      <c r="D1521" s="191" t="s">
        <v>202</v>
      </c>
      <c r="E1521" s="192" t="s">
        <v>19</v>
      </c>
      <c r="F1521" s="193" t="s">
        <v>289</v>
      </c>
      <c r="G1521" s="190"/>
      <c r="H1521" s="192" t="s">
        <v>19</v>
      </c>
      <c r="I1521" s="194"/>
      <c r="J1521" s="190"/>
      <c r="K1521" s="190"/>
      <c r="L1521" s="195"/>
      <c r="M1521" s="196"/>
      <c r="N1521" s="197"/>
      <c r="O1521" s="197"/>
      <c r="P1521" s="197"/>
      <c r="Q1521" s="197"/>
      <c r="R1521" s="197"/>
      <c r="S1521" s="197"/>
      <c r="T1521" s="198"/>
      <c r="AT1521" s="199" t="s">
        <v>202</v>
      </c>
      <c r="AU1521" s="199" t="s">
        <v>88</v>
      </c>
      <c r="AV1521" s="13" t="s">
        <v>86</v>
      </c>
      <c r="AW1521" s="13" t="s">
        <v>37</v>
      </c>
      <c r="AX1521" s="13" t="s">
        <v>78</v>
      </c>
      <c r="AY1521" s="199" t="s">
        <v>193</v>
      </c>
    </row>
    <row r="1522" spans="1:65" s="13" customFormat="1" ht="11.25">
      <c r="B1522" s="189"/>
      <c r="C1522" s="190"/>
      <c r="D1522" s="191" t="s">
        <v>202</v>
      </c>
      <c r="E1522" s="192" t="s">
        <v>19</v>
      </c>
      <c r="F1522" s="193" t="s">
        <v>337</v>
      </c>
      <c r="G1522" s="190"/>
      <c r="H1522" s="192" t="s">
        <v>19</v>
      </c>
      <c r="I1522" s="194"/>
      <c r="J1522" s="190"/>
      <c r="K1522" s="190"/>
      <c r="L1522" s="195"/>
      <c r="M1522" s="196"/>
      <c r="N1522" s="197"/>
      <c r="O1522" s="197"/>
      <c r="P1522" s="197"/>
      <c r="Q1522" s="197"/>
      <c r="R1522" s="197"/>
      <c r="S1522" s="197"/>
      <c r="T1522" s="198"/>
      <c r="AT1522" s="199" t="s">
        <v>202</v>
      </c>
      <c r="AU1522" s="199" t="s">
        <v>88</v>
      </c>
      <c r="AV1522" s="13" t="s">
        <v>86</v>
      </c>
      <c r="AW1522" s="13" t="s">
        <v>37</v>
      </c>
      <c r="AX1522" s="13" t="s">
        <v>78</v>
      </c>
      <c r="AY1522" s="199" t="s">
        <v>193</v>
      </c>
    </row>
    <row r="1523" spans="1:65" s="13" customFormat="1" ht="11.25">
      <c r="B1523" s="189"/>
      <c r="C1523" s="190"/>
      <c r="D1523" s="191" t="s">
        <v>202</v>
      </c>
      <c r="E1523" s="192" t="s">
        <v>19</v>
      </c>
      <c r="F1523" s="193" t="s">
        <v>338</v>
      </c>
      <c r="G1523" s="190"/>
      <c r="H1523" s="192" t="s">
        <v>19</v>
      </c>
      <c r="I1523" s="194"/>
      <c r="J1523" s="190"/>
      <c r="K1523" s="190"/>
      <c r="L1523" s="195"/>
      <c r="M1523" s="196"/>
      <c r="N1523" s="197"/>
      <c r="O1523" s="197"/>
      <c r="P1523" s="197"/>
      <c r="Q1523" s="197"/>
      <c r="R1523" s="197"/>
      <c r="S1523" s="197"/>
      <c r="T1523" s="198"/>
      <c r="AT1523" s="199" t="s">
        <v>202</v>
      </c>
      <c r="AU1523" s="199" t="s">
        <v>88</v>
      </c>
      <c r="AV1523" s="13" t="s">
        <v>86</v>
      </c>
      <c r="AW1523" s="13" t="s">
        <v>37</v>
      </c>
      <c r="AX1523" s="13" t="s">
        <v>78</v>
      </c>
      <c r="AY1523" s="199" t="s">
        <v>193</v>
      </c>
    </row>
    <row r="1524" spans="1:65" s="13" customFormat="1" ht="11.25">
      <c r="B1524" s="189"/>
      <c r="C1524" s="190"/>
      <c r="D1524" s="191" t="s">
        <v>202</v>
      </c>
      <c r="E1524" s="192" t="s">
        <v>19</v>
      </c>
      <c r="F1524" s="193" t="s">
        <v>786</v>
      </c>
      <c r="G1524" s="190"/>
      <c r="H1524" s="192" t="s">
        <v>19</v>
      </c>
      <c r="I1524" s="194"/>
      <c r="J1524" s="190"/>
      <c r="K1524" s="190"/>
      <c r="L1524" s="195"/>
      <c r="M1524" s="196"/>
      <c r="N1524" s="197"/>
      <c r="O1524" s="197"/>
      <c r="P1524" s="197"/>
      <c r="Q1524" s="197"/>
      <c r="R1524" s="197"/>
      <c r="S1524" s="197"/>
      <c r="T1524" s="198"/>
      <c r="AT1524" s="199" t="s">
        <v>202</v>
      </c>
      <c r="AU1524" s="199" t="s">
        <v>88</v>
      </c>
      <c r="AV1524" s="13" t="s">
        <v>86</v>
      </c>
      <c r="AW1524" s="13" t="s">
        <v>37</v>
      </c>
      <c r="AX1524" s="13" t="s">
        <v>78</v>
      </c>
      <c r="AY1524" s="199" t="s">
        <v>193</v>
      </c>
    </row>
    <row r="1525" spans="1:65" s="14" customFormat="1" ht="11.25">
      <c r="B1525" s="200"/>
      <c r="C1525" s="201"/>
      <c r="D1525" s="191" t="s">
        <v>202</v>
      </c>
      <c r="E1525" s="202" t="s">
        <v>19</v>
      </c>
      <c r="F1525" s="203" t="s">
        <v>1055</v>
      </c>
      <c r="G1525" s="201"/>
      <c r="H1525" s="204">
        <v>915</v>
      </c>
      <c r="I1525" s="205"/>
      <c r="J1525" s="201"/>
      <c r="K1525" s="201"/>
      <c r="L1525" s="206"/>
      <c r="M1525" s="207"/>
      <c r="N1525" s="208"/>
      <c r="O1525" s="208"/>
      <c r="P1525" s="208"/>
      <c r="Q1525" s="208"/>
      <c r="R1525" s="208"/>
      <c r="S1525" s="208"/>
      <c r="T1525" s="209"/>
      <c r="AT1525" s="210" t="s">
        <v>202</v>
      </c>
      <c r="AU1525" s="210" t="s">
        <v>88</v>
      </c>
      <c r="AV1525" s="14" t="s">
        <v>88</v>
      </c>
      <c r="AW1525" s="14" t="s">
        <v>37</v>
      </c>
      <c r="AX1525" s="14" t="s">
        <v>78</v>
      </c>
      <c r="AY1525" s="210" t="s">
        <v>193</v>
      </c>
    </row>
    <row r="1526" spans="1:65" s="15" customFormat="1" ht="11.25">
      <c r="B1526" s="211"/>
      <c r="C1526" s="212"/>
      <c r="D1526" s="191" t="s">
        <v>202</v>
      </c>
      <c r="E1526" s="213" t="s">
        <v>19</v>
      </c>
      <c r="F1526" s="214" t="s">
        <v>207</v>
      </c>
      <c r="G1526" s="212"/>
      <c r="H1526" s="215">
        <v>915</v>
      </c>
      <c r="I1526" s="216"/>
      <c r="J1526" s="212"/>
      <c r="K1526" s="212"/>
      <c r="L1526" s="217"/>
      <c r="M1526" s="218"/>
      <c r="N1526" s="219"/>
      <c r="O1526" s="219"/>
      <c r="P1526" s="219"/>
      <c r="Q1526" s="219"/>
      <c r="R1526" s="219"/>
      <c r="S1526" s="219"/>
      <c r="T1526" s="220"/>
      <c r="AT1526" s="221" t="s">
        <v>202</v>
      </c>
      <c r="AU1526" s="221" t="s">
        <v>88</v>
      </c>
      <c r="AV1526" s="15" t="s">
        <v>200</v>
      </c>
      <c r="AW1526" s="15" t="s">
        <v>37</v>
      </c>
      <c r="AX1526" s="15" t="s">
        <v>86</v>
      </c>
      <c r="AY1526" s="221" t="s">
        <v>193</v>
      </c>
    </row>
    <row r="1527" spans="1:65" s="2" customFormat="1" ht="24.2" customHeight="1">
      <c r="A1527" s="36"/>
      <c r="B1527" s="37"/>
      <c r="C1527" s="176" t="s">
        <v>1439</v>
      </c>
      <c r="D1527" s="176" t="s">
        <v>196</v>
      </c>
      <c r="E1527" s="177" t="s">
        <v>1440</v>
      </c>
      <c r="F1527" s="178" t="s">
        <v>1441</v>
      </c>
      <c r="G1527" s="179" t="s">
        <v>97</v>
      </c>
      <c r="H1527" s="180">
        <v>1344</v>
      </c>
      <c r="I1527" s="181"/>
      <c r="J1527" s="182">
        <f>ROUND(I1527*H1527,2)</f>
        <v>0</v>
      </c>
      <c r="K1527" s="178" t="s">
        <v>19</v>
      </c>
      <c r="L1527" s="41"/>
      <c r="M1527" s="183" t="s">
        <v>19</v>
      </c>
      <c r="N1527" s="184" t="s">
        <v>49</v>
      </c>
      <c r="O1527" s="66"/>
      <c r="P1527" s="185">
        <f>O1527*H1527</f>
        <v>0</v>
      </c>
      <c r="Q1527" s="185">
        <v>1.3999999999999999E-4</v>
      </c>
      <c r="R1527" s="185">
        <f>Q1527*H1527</f>
        <v>0.18815999999999999</v>
      </c>
      <c r="S1527" s="185">
        <v>0</v>
      </c>
      <c r="T1527" s="186">
        <f>S1527*H1527</f>
        <v>0</v>
      </c>
      <c r="U1527" s="36"/>
      <c r="V1527" s="36"/>
      <c r="W1527" s="36"/>
      <c r="X1527" s="36"/>
      <c r="Y1527" s="36"/>
      <c r="Z1527" s="36"/>
      <c r="AA1527" s="36"/>
      <c r="AB1527" s="36"/>
      <c r="AC1527" s="36"/>
      <c r="AD1527" s="36"/>
      <c r="AE1527" s="36"/>
      <c r="AR1527" s="187" t="s">
        <v>295</v>
      </c>
      <c r="AT1527" s="187" t="s">
        <v>196</v>
      </c>
      <c r="AU1527" s="187" t="s">
        <v>88</v>
      </c>
      <c r="AY1527" s="19" t="s">
        <v>193</v>
      </c>
      <c r="BE1527" s="188">
        <f>IF(N1527="základní",J1527,0)</f>
        <v>0</v>
      </c>
      <c r="BF1527" s="188">
        <f>IF(N1527="snížená",J1527,0)</f>
        <v>0</v>
      </c>
      <c r="BG1527" s="188">
        <f>IF(N1527="zákl. přenesená",J1527,0)</f>
        <v>0</v>
      </c>
      <c r="BH1527" s="188">
        <f>IF(N1527="sníž. přenesená",J1527,0)</f>
        <v>0</v>
      </c>
      <c r="BI1527" s="188">
        <f>IF(N1527="nulová",J1527,0)</f>
        <v>0</v>
      </c>
      <c r="BJ1527" s="19" t="s">
        <v>86</v>
      </c>
      <c r="BK1527" s="188">
        <f>ROUND(I1527*H1527,2)</f>
        <v>0</v>
      </c>
      <c r="BL1527" s="19" t="s">
        <v>295</v>
      </c>
      <c r="BM1527" s="187" t="s">
        <v>1442</v>
      </c>
    </row>
    <row r="1528" spans="1:65" s="13" customFormat="1" ht="11.25">
      <c r="B1528" s="189"/>
      <c r="C1528" s="190"/>
      <c r="D1528" s="191" t="s">
        <v>202</v>
      </c>
      <c r="E1528" s="192" t="s">
        <v>19</v>
      </c>
      <c r="F1528" s="193" t="s">
        <v>203</v>
      </c>
      <c r="G1528" s="190"/>
      <c r="H1528" s="192" t="s">
        <v>19</v>
      </c>
      <c r="I1528" s="194"/>
      <c r="J1528" s="190"/>
      <c r="K1528" s="190"/>
      <c r="L1528" s="195"/>
      <c r="M1528" s="196"/>
      <c r="N1528" s="197"/>
      <c r="O1528" s="197"/>
      <c r="P1528" s="197"/>
      <c r="Q1528" s="197"/>
      <c r="R1528" s="197"/>
      <c r="S1528" s="197"/>
      <c r="T1528" s="198"/>
      <c r="AT1528" s="199" t="s">
        <v>202</v>
      </c>
      <c r="AU1528" s="199" t="s">
        <v>88</v>
      </c>
      <c r="AV1528" s="13" t="s">
        <v>86</v>
      </c>
      <c r="AW1528" s="13" t="s">
        <v>37</v>
      </c>
      <c r="AX1528" s="13" t="s">
        <v>78</v>
      </c>
      <c r="AY1528" s="199" t="s">
        <v>193</v>
      </c>
    </row>
    <row r="1529" spans="1:65" s="13" customFormat="1" ht="22.5">
      <c r="B1529" s="189"/>
      <c r="C1529" s="190"/>
      <c r="D1529" s="191" t="s">
        <v>202</v>
      </c>
      <c r="E1529" s="192" t="s">
        <v>19</v>
      </c>
      <c r="F1529" s="193" t="s">
        <v>1160</v>
      </c>
      <c r="G1529" s="190"/>
      <c r="H1529" s="192" t="s">
        <v>19</v>
      </c>
      <c r="I1529" s="194"/>
      <c r="J1529" s="190"/>
      <c r="K1529" s="190"/>
      <c r="L1529" s="195"/>
      <c r="M1529" s="196"/>
      <c r="N1529" s="197"/>
      <c r="O1529" s="197"/>
      <c r="P1529" s="197"/>
      <c r="Q1529" s="197"/>
      <c r="R1529" s="197"/>
      <c r="S1529" s="197"/>
      <c r="T1529" s="198"/>
      <c r="AT1529" s="199" t="s">
        <v>202</v>
      </c>
      <c r="AU1529" s="199" t="s">
        <v>88</v>
      </c>
      <c r="AV1529" s="13" t="s">
        <v>86</v>
      </c>
      <c r="AW1529" s="13" t="s">
        <v>37</v>
      </c>
      <c r="AX1529" s="13" t="s">
        <v>78</v>
      </c>
      <c r="AY1529" s="199" t="s">
        <v>193</v>
      </c>
    </row>
    <row r="1530" spans="1:65" s="14" customFormat="1" ht="11.25">
      <c r="B1530" s="200"/>
      <c r="C1530" s="201"/>
      <c r="D1530" s="191" t="s">
        <v>202</v>
      </c>
      <c r="E1530" s="202" t="s">
        <v>19</v>
      </c>
      <c r="F1530" s="203" t="s">
        <v>1387</v>
      </c>
      <c r="G1530" s="201"/>
      <c r="H1530" s="204">
        <v>1344</v>
      </c>
      <c r="I1530" s="205"/>
      <c r="J1530" s="201"/>
      <c r="K1530" s="201"/>
      <c r="L1530" s="206"/>
      <c r="M1530" s="207"/>
      <c r="N1530" s="208"/>
      <c r="O1530" s="208"/>
      <c r="P1530" s="208"/>
      <c r="Q1530" s="208"/>
      <c r="R1530" s="208"/>
      <c r="S1530" s="208"/>
      <c r="T1530" s="209"/>
      <c r="AT1530" s="210" t="s">
        <v>202</v>
      </c>
      <c r="AU1530" s="210" t="s">
        <v>88</v>
      </c>
      <c r="AV1530" s="14" t="s">
        <v>88</v>
      </c>
      <c r="AW1530" s="14" t="s">
        <v>37</v>
      </c>
      <c r="AX1530" s="14" t="s">
        <v>78</v>
      </c>
      <c r="AY1530" s="210" t="s">
        <v>193</v>
      </c>
    </row>
    <row r="1531" spans="1:65" s="15" customFormat="1" ht="11.25">
      <c r="B1531" s="211"/>
      <c r="C1531" s="212"/>
      <c r="D1531" s="191" t="s">
        <v>202</v>
      </c>
      <c r="E1531" s="213" t="s">
        <v>19</v>
      </c>
      <c r="F1531" s="214" t="s">
        <v>207</v>
      </c>
      <c r="G1531" s="212"/>
      <c r="H1531" s="215">
        <v>1344</v>
      </c>
      <c r="I1531" s="216"/>
      <c r="J1531" s="212"/>
      <c r="K1531" s="212"/>
      <c r="L1531" s="217"/>
      <c r="M1531" s="218"/>
      <c r="N1531" s="219"/>
      <c r="O1531" s="219"/>
      <c r="P1531" s="219"/>
      <c r="Q1531" s="219"/>
      <c r="R1531" s="219"/>
      <c r="S1531" s="219"/>
      <c r="T1531" s="220"/>
      <c r="AT1531" s="221" t="s">
        <v>202</v>
      </c>
      <c r="AU1531" s="221" t="s">
        <v>88</v>
      </c>
      <c r="AV1531" s="15" t="s">
        <v>200</v>
      </c>
      <c r="AW1531" s="15" t="s">
        <v>37</v>
      </c>
      <c r="AX1531" s="15" t="s">
        <v>86</v>
      </c>
      <c r="AY1531" s="221" t="s">
        <v>193</v>
      </c>
    </row>
    <row r="1532" spans="1:65" s="2" customFormat="1" ht="78" customHeight="1">
      <c r="A1532" s="36"/>
      <c r="B1532" s="37"/>
      <c r="C1532" s="176" t="s">
        <v>1443</v>
      </c>
      <c r="D1532" s="176" t="s">
        <v>196</v>
      </c>
      <c r="E1532" s="177" t="s">
        <v>1444</v>
      </c>
      <c r="F1532" s="178" t="s">
        <v>1445</v>
      </c>
      <c r="G1532" s="179" t="s">
        <v>1446</v>
      </c>
      <c r="H1532" s="180">
        <v>38</v>
      </c>
      <c r="I1532" s="181"/>
      <c r="J1532" s="182">
        <f>ROUND(I1532*H1532,2)</f>
        <v>0</v>
      </c>
      <c r="K1532" s="178" t="s">
        <v>19</v>
      </c>
      <c r="L1532" s="41"/>
      <c r="M1532" s="183" t="s">
        <v>19</v>
      </c>
      <c r="N1532" s="184" t="s">
        <v>49</v>
      </c>
      <c r="O1532" s="66"/>
      <c r="P1532" s="185">
        <f>O1532*H1532</f>
        <v>0</v>
      </c>
      <c r="Q1532" s="185">
        <v>0</v>
      </c>
      <c r="R1532" s="185">
        <f>Q1532*H1532</f>
        <v>0</v>
      </c>
      <c r="S1532" s="185">
        <v>0</v>
      </c>
      <c r="T1532" s="186">
        <f>S1532*H1532</f>
        <v>0</v>
      </c>
      <c r="U1532" s="36"/>
      <c r="V1532" s="36"/>
      <c r="W1532" s="36"/>
      <c r="X1532" s="36"/>
      <c r="Y1532" s="36"/>
      <c r="Z1532" s="36"/>
      <c r="AA1532" s="36"/>
      <c r="AB1532" s="36"/>
      <c r="AC1532" s="36"/>
      <c r="AD1532" s="36"/>
      <c r="AE1532" s="36"/>
      <c r="AR1532" s="187" t="s">
        <v>295</v>
      </c>
      <c r="AT1532" s="187" t="s">
        <v>196</v>
      </c>
      <c r="AU1532" s="187" t="s">
        <v>88</v>
      </c>
      <c r="AY1532" s="19" t="s">
        <v>193</v>
      </c>
      <c r="BE1532" s="188">
        <f>IF(N1532="základní",J1532,0)</f>
        <v>0</v>
      </c>
      <c r="BF1532" s="188">
        <f>IF(N1532="snížená",J1532,0)</f>
        <v>0</v>
      </c>
      <c r="BG1532" s="188">
        <f>IF(N1532="zákl. přenesená",J1532,0)</f>
        <v>0</v>
      </c>
      <c r="BH1532" s="188">
        <f>IF(N1532="sníž. přenesená",J1532,0)</f>
        <v>0</v>
      </c>
      <c r="BI1532" s="188">
        <f>IF(N1532="nulová",J1532,0)</f>
        <v>0</v>
      </c>
      <c r="BJ1532" s="19" t="s">
        <v>86</v>
      </c>
      <c r="BK1532" s="188">
        <f>ROUND(I1532*H1532,2)</f>
        <v>0</v>
      </c>
      <c r="BL1532" s="19" t="s">
        <v>295</v>
      </c>
      <c r="BM1532" s="187" t="s">
        <v>1447</v>
      </c>
    </row>
    <row r="1533" spans="1:65" s="13" customFormat="1" ht="11.25">
      <c r="B1533" s="189"/>
      <c r="C1533" s="190"/>
      <c r="D1533" s="191" t="s">
        <v>202</v>
      </c>
      <c r="E1533" s="192" t="s">
        <v>19</v>
      </c>
      <c r="F1533" s="193" t="s">
        <v>203</v>
      </c>
      <c r="G1533" s="190"/>
      <c r="H1533" s="192" t="s">
        <v>19</v>
      </c>
      <c r="I1533" s="194"/>
      <c r="J1533" s="190"/>
      <c r="K1533" s="190"/>
      <c r="L1533" s="195"/>
      <c r="M1533" s="196"/>
      <c r="N1533" s="197"/>
      <c r="O1533" s="197"/>
      <c r="P1533" s="197"/>
      <c r="Q1533" s="197"/>
      <c r="R1533" s="197"/>
      <c r="S1533" s="197"/>
      <c r="T1533" s="198"/>
      <c r="AT1533" s="199" t="s">
        <v>202</v>
      </c>
      <c r="AU1533" s="199" t="s">
        <v>88</v>
      </c>
      <c r="AV1533" s="13" t="s">
        <v>86</v>
      </c>
      <c r="AW1533" s="13" t="s">
        <v>37</v>
      </c>
      <c r="AX1533" s="13" t="s">
        <v>78</v>
      </c>
      <c r="AY1533" s="199" t="s">
        <v>193</v>
      </c>
    </row>
    <row r="1534" spans="1:65" s="13" customFormat="1" ht="22.5">
      <c r="B1534" s="189"/>
      <c r="C1534" s="190"/>
      <c r="D1534" s="191" t="s">
        <v>202</v>
      </c>
      <c r="E1534" s="192" t="s">
        <v>19</v>
      </c>
      <c r="F1534" s="193" t="s">
        <v>1448</v>
      </c>
      <c r="G1534" s="190"/>
      <c r="H1534" s="192" t="s">
        <v>19</v>
      </c>
      <c r="I1534" s="194"/>
      <c r="J1534" s="190"/>
      <c r="K1534" s="190"/>
      <c r="L1534" s="195"/>
      <c r="M1534" s="196"/>
      <c r="N1534" s="197"/>
      <c r="O1534" s="197"/>
      <c r="P1534" s="197"/>
      <c r="Q1534" s="197"/>
      <c r="R1534" s="197"/>
      <c r="S1534" s="197"/>
      <c r="T1534" s="198"/>
      <c r="AT1534" s="199" t="s">
        <v>202</v>
      </c>
      <c r="AU1534" s="199" t="s">
        <v>88</v>
      </c>
      <c r="AV1534" s="13" t="s">
        <v>86</v>
      </c>
      <c r="AW1534" s="13" t="s">
        <v>37</v>
      </c>
      <c r="AX1534" s="13" t="s">
        <v>78</v>
      </c>
      <c r="AY1534" s="199" t="s">
        <v>193</v>
      </c>
    </row>
    <row r="1535" spans="1:65" s="13" customFormat="1" ht="11.25">
      <c r="B1535" s="189"/>
      <c r="C1535" s="190"/>
      <c r="D1535" s="191" t="s">
        <v>202</v>
      </c>
      <c r="E1535" s="192" t="s">
        <v>19</v>
      </c>
      <c r="F1535" s="193" t="s">
        <v>205</v>
      </c>
      <c r="G1535" s="190"/>
      <c r="H1535" s="192" t="s">
        <v>19</v>
      </c>
      <c r="I1535" s="194"/>
      <c r="J1535" s="190"/>
      <c r="K1535" s="190"/>
      <c r="L1535" s="195"/>
      <c r="M1535" s="196"/>
      <c r="N1535" s="197"/>
      <c r="O1535" s="197"/>
      <c r="P1535" s="197"/>
      <c r="Q1535" s="197"/>
      <c r="R1535" s="197"/>
      <c r="S1535" s="197"/>
      <c r="T1535" s="198"/>
      <c r="AT1535" s="199" t="s">
        <v>202</v>
      </c>
      <c r="AU1535" s="199" t="s">
        <v>88</v>
      </c>
      <c r="AV1535" s="13" t="s">
        <v>86</v>
      </c>
      <c r="AW1535" s="13" t="s">
        <v>37</v>
      </c>
      <c r="AX1535" s="13" t="s">
        <v>78</v>
      </c>
      <c r="AY1535" s="199" t="s">
        <v>193</v>
      </c>
    </row>
    <row r="1536" spans="1:65" s="14" customFormat="1" ht="11.25">
      <c r="B1536" s="200"/>
      <c r="C1536" s="201"/>
      <c r="D1536" s="191" t="s">
        <v>202</v>
      </c>
      <c r="E1536" s="202" t="s">
        <v>19</v>
      </c>
      <c r="F1536" s="203" t="s">
        <v>1449</v>
      </c>
      <c r="G1536" s="201"/>
      <c r="H1536" s="204">
        <v>38</v>
      </c>
      <c r="I1536" s="205"/>
      <c r="J1536" s="201"/>
      <c r="K1536" s="201"/>
      <c r="L1536" s="206"/>
      <c r="M1536" s="207"/>
      <c r="N1536" s="208"/>
      <c r="O1536" s="208"/>
      <c r="P1536" s="208"/>
      <c r="Q1536" s="208"/>
      <c r="R1536" s="208"/>
      <c r="S1536" s="208"/>
      <c r="T1536" s="209"/>
      <c r="AT1536" s="210" t="s">
        <v>202</v>
      </c>
      <c r="AU1536" s="210" t="s">
        <v>88</v>
      </c>
      <c r="AV1536" s="14" t="s">
        <v>88</v>
      </c>
      <c r="AW1536" s="14" t="s">
        <v>37</v>
      </c>
      <c r="AX1536" s="14" t="s">
        <v>78</v>
      </c>
      <c r="AY1536" s="210" t="s">
        <v>193</v>
      </c>
    </row>
    <row r="1537" spans="1:65" s="15" customFormat="1" ht="11.25">
      <c r="B1537" s="211"/>
      <c r="C1537" s="212"/>
      <c r="D1537" s="191" t="s">
        <v>202</v>
      </c>
      <c r="E1537" s="213" t="s">
        <v>19</v>
      </c>
      <c r="F1537" s="214" t="s">
        <v>207</v>
      </c>
      <c r="G1537" s="212"/>
      <c r="H1537" s="215">
        <v>38</v>
      </c>
      <c r="I1537" s="216"/>
      <c r="J1537" s="212"/>
      <c r="K1537" s="212"/>
      <c r="L1537" s="217"/>
      <c r="M1537" s="218"/>
      <c r="N1537" s="219"/>
      <c r="O1537" s="219"/>
      <c r="P1537" s="219"/>
      <c r="Q1537" s="219"/>
      <c r="R1537" s="219"/>
      <c r="S1537" s="219"/>
      <c r="T1537" s="220"/>
      <c r="AT1537" s="221" t="s">
        <v>202</v>
      </c>
      <c r="AU1537" s="221" t="s">
        <v>88</v>
      </c>
      <c r="AV1537" s="15" t="s">
        <v>200</v>
      </c>
      <c r="AW1537" s="15" t="s">
        <v>37</v>
      </c>
      <c r="AX1537" s="15" t="s">
        <v>86</v>
      </c>
      <c r="AY1537" s="221" t="s">
        <v>193</v>
      </c>
    </row>
    <row r="1538" spans="1:65" s="2" customFormat="1" ht="24.2" customHeight="1">
      <c r="A1538" s="36"/>
      <c r="B1538" s="37"/>
      <c r="C1538" s="176" t="s">
        <v>1450</v>
      </c>
      <c r="D1538" s="176" t="s">
        <v>196</v>
      </c>
      <c r="E1538" s="177" t="s">
        <v>1451</v>
      </c>
      <c r="F1538" s="178" t="s">
        <v>1452</v>
      </c>
      <c r="G1538" s="179" t="s">
        <v>1446</v>
      </c>
      <c r="H1538" s="180">
        <v>13</v>
      </c>
      <c r="I1538" s="181"/>
      <c r="J1538" s="182">
        <f>ROUND(I1538*H1538,2)</f>
        <v>0</v>
      </c>
      <c r="K1538" s="178" t="s">
        <v>19</v>
      </c>
      <c r="L1538" s="41"/>
      <c r="M1538" s="183" t="s">
        <v>19</v>
      </c>
      <c r="N1538" s="184" t="s">
        <v>49</v>
      </c>
      <c r="O1538" s="66"/>
      <c r="P1538" s="185">
        <f>O1538*H1538</f>
        <v>0</v>
      </c>
      <c r="Q1538" s="185">
        <v>0</v>
      </c>
      <c r="R1538" s="185">
        <f>Q1538*H1538</f>
        <v>0</v>
      </c>
      <c r="S1538" s="185">
        <v>0</v>
      </c>
      <c r="T1538" s="186">
        <f>S1538*H1538</f>
        <v>0</v>
      </c>
      <c r="U1538" s="36"/>
      <c r="V1538" s="36"/>
      <c r="W1538" s="36"/>
      <c r="X1538" s="36"/>
      <c r="Y1538" s="36"/>
      <c r="Z1538" s="36"/>
      <c r="AA1538" s="36"/>
      <c r="AB1538" s="36"/>
      <c r="AC1538" s="36"/>
      <c r="AD1538" s="36"/>
      <c r="AE1538" s="36"/>
      <c r="AR1538" s="187" t="s">
        <v>295</v>
      </c>
      <c r="AT1538" s="187" t="s">
        <v>196</v>
      </c>
      <c r="AU1538" s="187" t="s">
        <v>88</v>
      </c>
      <c r="AY1538" s="19" t="s">
        <v>193</v>
      </c>
      <c r="BE1538" s="188">
        <f>IF(N1538="základní",J1538,0)</f>
        <v>0</v>
      </c>
      <c r="BF1538" s="188">
        <f>IF(N1538="snížená",J1538,0)</f>
        <v>0</v>
      </c>
      <c r="BG1538" s="188">
        <f>IF(N1538="zákl. přenesená",J1538,0)</f>
        <v>0</v>
      </c>
      <c r="BH1538" s="188">
        <f>IF(N1538="sníž. přenesená",J1538,0)</f>
        <v>0</v>
      </c>
      <c r="BI1538" s="188">
        <f>IF(N1538="nulová",J1538,0)</f>
        <v>0</v>
      </c>
      <c r="BJ1538" s="19" t="s">
        <v>86</v>
      </c>
      <c r="BK1538" s="188">
        <f>ROUND(I1538*H1538,2)</f>
        <v>0</v>
      </c>
      <c r="BL1538" s="19" t="s">
        <v>295</v>
      </c>
      <c r="BM1538" s="187" t="s">
        <v>1453</v>
      </c>
    </row>
    <row r="1539" spans="1:65" s="13" customFormat="1" ht="11.25">
      <c r="B1539" s="189"/>
      <c r="C1539" s="190"/>
      <c r="D1539" s="191" t="s">
        <v>202</v>
      </c>
      <c r="E1539" s="192" t="s">
        <v>19</v>
      </c>
      <c r="F1539" s="193" t="s">
        <v>203</v>
      </c>
      <c r="G1539" s="190"/>
      <c r="H1539" s="192" t="s">
        <v>19</v>
      </c>
      <c r="I1539" s="194"/>
      <c r="J1539" s="190"/>
      <c r="K1539" s="190"/>
      <c r="L1539" s="195"/>
      <c r="M1539" s="196"/>
      <c r="N1539" s="197"/>
      <c r="O1539" s="197"/>
      <c r="P1539" s="197"/>
      <c r="Q1539" s="197"/>
      <c r="R1539" s="197"/>
      <c r="S1539" s="197"/>
      <c r="T1539" s="198"/>
      <c r="AT1539" s="199" t="s">
        <v>202</v>
      </c>
      <c r="AU1539" s="199" t="s">
        <v>88</v>
      </c>
      <c r="AV1539" s="13" t="s">
        <v>86</v>
      </c>
      <c r="AW1539" s="13" t="s">
        <v>37</v>
      </c>
      <c r="AX1539" s="13" t="s">
        <v>78</v>
      </c>
      <c r="AY1539" s="199" t="s">
        <v>193</v>
      </c>
    </row>
    <row r="1540" spans="1:65" s="13" customFormat="1" ht="22.5">
      <c r="B1540" s="189"/>
      <c r="C1540" s="190"/>
      <c r="D1540" s="191" t="s">
        <v>202</v>
      </c>
      <c r="E1540" s="192" t="s">
        <v>19</v>
      </c>
      <c r="F1540" s="193" t="s">
        <v>1448</v>
      </c>
      <c r="G1540" s="190"/>
      <c r="H1540" s="192" t="s">
        <v>19</v>
      </c>
      <c r="I1540" s="194"/>
      <c r="J1540" s="190"/>
      <c r="K1540" s="190"/>
      <c r="L1540" s="195"/>
      <c r="M1540" s="196"/>
      <c r="N1540" s="197"/>
      <c r="O1540" s="197"/>
      <c r="P1540" s="197"/>
      <c r="Q1540" s="197"/>
      <c r="R1540" s="197"/>
      <c r="S1540" s="197"/>
      <c r="T1540" s="198"/>
      <c r="AT1540" s="199" t="s">
        <v>202</v>
      </c>
      <c r="AU1540" s="199" t="s">
        <v>88</v>
      </c>
      <c r="AV1540" s="13" t="s">
        <v>86</v>
      </c>
      <c r="AW1540" s="13" t="s">
        <v>37</v>
      </c>
      <c r="AX1540" s="13" t="s">
        <v>78</v>
      </c>
      <c r="AY1540" s="199" t="s">
        <v>193</v>
      </c>
    </row>
    <row r="1541" spans="1:65" s="13" customFormat="1" ht="11.25">
      <c r="B1541" s="189"/>
      <c r="C1541" s="190"/>
      <c r="D1541" s="191" t="s">
        <v>202</v>
      </c>
      <c r="E1541" s="192" t="s">
        <v>19</v>
      </c>
      <c r="F1541" s="193" t="s">
        <v>205</v>
      </c>
      <c r="G1541" s="190"/>
      <c r="H1541" s="192" t="s">
        <v>19</v>
      </c>
      <c r="I1541" s="194"/>
      <c r="J1541" s="190"/>
      <c r="K1541" s="190"/>
      <c r="L1541" s="195"/>
      <c r="M1541" s="196"/>
      <c r="N1541" s="197"/>
      <c r="O1541" s="197"/>
      <c r="P1541" s="197"/>
      <c r="Q1541" s="197"/>
      <c r="R1541" s="197"/>
      <c r="S1541" s="197"/>
      <c r="T1541" s="198"/>
      <c r="AT1541" s="199" t="s">
        <v>202</v>
      </c>
      <c r="AU1541" s="199" t="s">
        <v>88</v>
      </c>
      <c r="AV1541" s="13" t="s">
        <v>86</v>
      </c>
      <c r="AW1541" s="13" t="s">
        <v>37</v>
      </c>
      <c r="AX1541" s="13" t="s">
        <v>78</v>
      </c>
      <c r="AY1541" s="199" t="s">
        <v>193</v>
      </c>
    </row>
    <row r="1542" spans="1:65" s="14" customFormat="1" ht="11.25">
      <c r="B1542" s="200"/>
      <c r="C1542" s="201"/>
      <c r="D1542" s="191" t="s">
        <v>202</v>
      </c>
      <c r="E1542" s="202" t="s">
        <v>19</v>
      </c>
      <c r="F1542" s="203" t="s">
        <v>1454</v>
      </c>
      <c r="G1542" s="201"/>
      <c r="H1542" s="204">
        <v>13</v>
      </c>
      <c r="I1542" s="205"/>
      <c r="J1542" s="201"/>
      <c r="K1542" s="201"/>
      <c r="L1542" s="206"/>
      <c r="M1542" s="207"/>
      <c r="N1542" s="208"/>
      <c r="O1542" s="208"/>
      <c r="P1542" s="208"/>
      <c r="Q1542" s="208"/>
      <c r="R1542" s="208"/>
      <c r="S1542" s="208"/>
      <c r="T1542" s="209"/>
      <c r="AT1542" s="210" t="s">
        <v>202</v>
      </c>
      <c r="AU1542" s="210" t="s">
        <v>88</v>
      </c>
      <c r="AV1542" s="14" t="s">
        <v>88</v>
      </c>
      <c r="AW1542" s="14" t="s">
        <v>37</v>
      </c>
      <c r="AX1542" s="14" t="s">
        <v>78</v>
      </c>
      <c r="AY1542" s="210" t="s">
        <v>193</v>
      </c>
    </row>
    <row r="1543" spans="1:65" s="15" customFormat="1" ht="11.25">
      <c r="B1543" s="211"/>
      <c r="C1543" s="212"/>
      <c r="D1543" s="191" t="s">
        <v>202</v>
      </c>
      <c r="E1543" s="213" t="s">
        <v>19</v>
      </c>
      <c r="F1543" s="214" t="s">
        <v>207</v>
      </c>
      <c r="G1543" s="212"/>
      <c r="H1543" s="215">
        <v>13</v>
      </c>
      <c r="I1543" s="216"/>
      <c r="J1543" s="212"/>
      <c r="K1543" s="212"/>
      <c r="L1543" s="217"/>
      <c r="M1543" s="218"/>
      <c r="N1543" s="219"/>
      <c r="O1543" s="219"/>
      <c r="P1543" s="219"/>
      <c r="Q1543" s="219"/>
      <c r="R1543" s="219"/>
      <c r="S1543" s="219"/>
      <c r="T1543" s="220"/>
      <c r="AT1543" s="221" t="s">
        <v>202</v>
      </c>
      <c r="AU1543" s="221" t="s">
        <v>88</v>
      </c>
      <c r="AV1543" s="15" t="s">
        <v>200</v>
      </c>
      <c r="AW1543" s="15" t="s">
        <v>37</v>
      </c>
      <c r="AX1543" s="15" t="s">
        <v>86</v>
      </c>
      <c r="AY1543" s="221" t="s">
        <v>193</v>
      </c>
    </row>
    <row r="1544" spans="1:65" s="2" customFormat="1" ht="37.9" customHeight="1">
      <c r="A1544" s="36"/>
      <c r="B1544" s="37"/>
      <c r="C1544" s="176" t="s">
        <v>1455</v>
      </c>
      <c r="D1544" s="176" t="s">
        <v>196</v>
      </c>
      <c r="E1544" s="177" t="s">
        <v>1456</v>
      </c>
      <c r="F1544" s="178" t="s">
        <v>1457</v>
      </c>
      <c r="G1544" s="179" t="s">
        <v>425</v>
      </c>
      <c r="H1544" s="180">
        <v>27.6</v>
      </c>
      <c r="I1544" s="181"/>
      <c r="J1544" s="182">
        <f>ROUND(I1544*H1544,2)</f>
        <v>0</v>
      </c>
      <c r="K1544" s="178" t="s">
        <v>19</v>
      </c>
      <c r="L1544" s="41"/>
      <c r="M1544" s="183" t="s">
        <v>19</v>
      </c>
      <c r="N1544" s="184" t="s">
        <v>49</v>
      </c>
      <c r="O1544" s="66"/>
      <c r="P1544" s="185">
        <f>O1544*H1544</f>
        <v>0</v>
      </c>
      <c r="Q1544" s="185">
        <v>0</v>
      </c>
      <c r="R1544" s="185">
        <f>Q1544*H1544</f>
        <v>0</v>
      </c>
      <c r="S1544" s="185">
        <v>0</v>
      </c>
      <c r="T1544" s="186">
        <f>S1544*H1544</f>
        <v>0</v>
      </c>
      <c r="U1544" s="36"/>
      <c r="V1544" s="36"/>
      <c r="W1544" s="36"/>
      <c r="X1544" s="36"/>
      <c r="Y1544" s="36"/>
      <c r="Z1544" s="36"/>
      <c r="AA1544" s="36"/>
      <c r="AB1544" s="36"/>
      <c r="AC1544" s="36"/>
      <c r="AD1544" s="36"/>
      <c r="AE1544" s="36"/>
      <c r="AR1544" s="187" t="s">
        <v>295</v>
      </c>
      <c r="AT1544" s="187" t="s">
        <v>196</v>
      </c>
      <c r="AU1544" s="187" t="s">
        <v>88</v>
      </c>
      <c r="AY1544" s="19" t="s">
        <v>193</v>
      </c>
      <c r="BE1544" s="188">
        <f>IF(N1544="základní",J1544,0)</f>
        <v>0</v>
      </c>
      <c r="BF1544" s="188">
        <f>IF(N1544="snížená",J1544,0)</f>
        <v>0</v>
      </c>
      <c r="BG1544" s="188">
        <f>IF(N1544="zákl. přenesená",J1544,0)</f>
        <v>0</v>
      </c>
      <c r="BH1544" s="188">
        <f>IF(N1544="sníž. přenesená",J1544,0)</f>
        <v>0</v>
      </c>
      <c r="BI1544" s="188">
        <f>IF(N1544="nulová",J1544,0)</f>
        <v>0</v>
      </c>
      <c r="BJ1544" s="19" t="s">
        <v>86</v>
      </c>
      <c r="BK1544" s="188">
        <f>ROUND(I1544*H1544,2)</f>
        <v>0</v>
      </c>
      <c r="BL1544" s="19" t="s">
        <v>295</v>
      </c>
      <c r="BM1544" s="187" t="s">
        <v>1458</v>
      </c>
    </row>
    <row r="1545" spans="1:65" s="13" customFormat="1" ht="11.25">
      <c r="B1545" s="189"/>
      <c r="C1545" s="190"/>
      <c r="D1545" s="191" t="s">
        <v>202</v>
      </c>
      <c r="E1545" s="192" t="s">
        <v>19</v>
      </c>
      <c r="F1545" s="193" t="s">
        <v>203</v>
      </c>
      <c r="G1545" s="190"/>
      <c r="H1545" s="192" t="s">
        <v>19</v>
      </c>
      <c r="I1545" s="194"/>
      <c r="J1545" s="190"/>
      <c r="K1545" s="190"/>
      <c r="L1545" s="195"/>
      <c r="M1545" s="196"/>
      <c r="N1545" s="197"/>
      <c r="O1545" s="197"/>
      <c r="P1545" s="197"/>
      <c r="Q1545" s="197"/>
      <c r="R1545" s="197"/>
      <c r="S1545" s="197"/>
      <c r="T1545" s="198"/>
      <c r="AT1545" s="199" t="s">
        <v>202</v>
      </c>
      <c r="AU1545" s="199" t="s">
        <v>88</v>
      </c>
      <c r="AV1545" s="13" t="s">
        <v>86</v>
      </c>
      <c r="AW1545" s="13" t="s">
        <v>37</v>
      </c>
      <c r="AX1545" s="13" t="s">
        <v>78</v>
      </c>
      <c r="AY1545" s="199" t="s">
        <v>193</v>
      </c>
    </row>
    <row r="1546" spans="1:65" s="13" customFormat="1" ht="22.5">
      <c r="B1546" s="189"/>
      <c r="C1546" s="190"/>
      <c r="D1546" s="191" t="s">
        <v>202</v>
      </c>
      <c r="E1546" s="192" t="s">
        <v>19</v>
      </c>
      <c r="F1546" s="193" t="s">
        <v>1160</v>
      </c>
      <c r="G1546" s="190"/>
      <c r="H1546" s="192" t="s">
        <v>19</v>
      </c>
      <c r="I1546" s="194"/>
      <c r="J1546" s="190"/>
      <c r="K1546" s="190"/>
      <c r="L1546" s="195"/>
      <c r="M1546" s="196"/>
      <c r="N1546" s="197"/>
      <c r="O1546" s="197"/>
      <c r="P1546" s="197"/>
      <c r="Q1546" s="197"/>
      <c r="R1546" s="197"/>
      <c r="S1546" s="197"/>
      <c r="T1546" s="198"/>
      <c r="AT1546" s="199" t="s">
        <v>202</v>
      </c>
      <c r="AU1546" s="199" t="s">
        <v>88</v>
      </c>
      <c r="AV1546" s="13" t="s">
        <v>86</v>
      </c>
      <c r="AW1546" s="13" t="s">
        <v>37</v>
      </c>
      <c r="AX1546" s="13" t="s">
        <v>78</v>
      </c>
      <c r="AY1546" s="199" t="s">
        <v>193</v>
      </c>
    </row>
    <row r="1547" spans="1:65" s="13" customFormat="1" ht="11.25">
      <c r="B1547" s="189"/>
      <c r="C1547" s="190"/>
      <c r="D1547" s="191" t="s">
        <v>202</v>
      </c>
      <c r="E1547" s="192" t="s">
        <v>19</v>
      </c>
      <c r="F1547" s="193" t="s">
        <v>205</v>
      </c>
      <c r="G1547" s="190"/>
      <c r="H1547" s="192" t="s">
        <v>19</v>
      </c>
      <c r="I1547" s="194"/>
      <c r="J1547" s="190"/>
      <c r="K1547" s="190"/>
      <c r="L1547" s="195"/>
      <c r="M1547" s="196"/>
      <c r="N1547" s="197"/>
      <c r="O1547" s="197"/>
      <c r="P1547" s="197"/>
      <c r="Q1547" s="197"/>
      <c r="R1547" s="197"/>
      <c r="S1547" s="197"/>
      <c r="T1547" s="198"/>
      <c r="AT1547" s="199" t="s">
        <v>202</v>
      </c>
      <c r="AU1547" s="199" t="s">
        <v>88</v>
      </c>
      <c r="AV1547" s="13" t="s">
        <v>86</v>
      </c>
      <c r="AW1547" s="13" t="s">
        <v>37</v>
      </c>
      <c r="AX1547" s="13" t="s">
        <v>78</v>
      </c>
      <c r="AY1547" s="199" t="s">
        <v>193</v>
      </c>
    </row>
    <row r="1548" spans="1:65" s="14" customFormat="1" ht="11.25">
      <c r="B1548" s="200"/>
      <c r="C1548" s="201"/>
      <c r="D1548" s="191" t="s">
        <v>202</v>
      </c>
      <c r="E1548" s="202" t="s">
        <v>19</v>
      </c>
      <c r="F1548" s="203" t="s">
        <v>1459</v>
      </c>
      <c r="G1548" s="201"/>
      <c r="H1548" s="204">
        <v>27.6</v>
      </c>
      <c r="I1548" s="205"/>
      <c r="J1548" s="201"/>
      <c r="K1548" s="201"/>
      <c r="L1548" s="206"/>
      <c r="M1548" s="207"/>
      <c r="N1548" s="208"/>
      <c r="O1548" s="208"/>
      <c r="P1548" s="208"/>
      <c r="Q1548" s="208"/>
      <c r="R1548" s="208"/>
      <c r="S1548" s="208"/>
      <c r="T1548" s="209"/>
      <c r="AT1548" s="210" t="s">
        <v>202</v>
      </c>
      <c r="AU1548" s="210" t="s">
        <v>88</v>
      </c>
      <c r="AV1548" s="14" t="s">
        <v>88</v>
      </c>
      <c r="AW1548" s="14" t="s">
        <v>37</v>
      </c>
      <c r="AX1548" s="14" t="s">
        <v>78</v>
      </c>
      <c r="AY1548" s="210" t="s">
        <v>193</v>
      </c>
    </row>
    <row r="1549" spans="1:65" s="15" customFormat="1" ht="11.25">
      <c r="B1549" s="211"/>
      <c r="C1549" s="212"/>
      <c r="D1549" s="191" t="s">
        <v>202</v>
      </c>
      <c r="E1549" s="213" t="s">
        <v>19</v>
      </c>
      <c r="F1549" s="214" t="s">
        <v>207</v>
      </c>
      <c r="G1549" s="212"/>
      <c r="H1549" s="215">
        <v>27.6</v>
      </c>
      <c r="I1549" s="216"/>
      <c r="J1549" s="212"/>
      <c r="K1549" s="212"/>
      <c r="L1549" s="217"/>
      <c r="M1549" s="218"/>
      <c r="N1549" s="219"/>
      <c r="O1549" s="219"/>
      <c r="P1549" s="219"/>
      <c r="Q1549" s="219"/>
      <c r="R1549" s="219"/>
      <c r="S1549" s="219"/>
      <c r="T1549" s="220"/>
      <c r="AT1549" s="221" t="s">
        <v>202</v>
      </c>
      <c r="AU1549" s="221" t="s">
        <v>88</v>
      </c>
      <c r="AV1549" s="15" t="s">
        <v>200</v>
      </c>
      <c r="AW1549" s="15" t="s">
        <v>37</v>
      </c>
      <c r="AX1549" s="15" t="s">
        <v>86</v>
      </c>
      <c r="AY1549" s="221" t="s">
        <v>193</v>
      </c>
    </row>
    <row r="1550" spans="1:65" s="2" customFormat="1" ht="24.2" customHeight="1">
      <c r="A1550" s="36"/>
      <c r="B1550" s="37"/>
      <c r="C1550" s="176" t="s">
        <v>1460</v>
      </c>
      <c r="D1550" s="176" t="s">
        <v>196</v>
      </c>
      <c r="E1550" s="177" t="s">
        <v>1461</v>
      </c>
      <c r="F1550" s="178" t="s">
        <v>1462</v>
      </c>
      <c r="G1550" s="179" t="s">
        <v>1446</v>
      </c>
      <c r="H1550" s="180">
        <v>22</v>
      </c>
      <c r="I1550" s="181"/>
      <c r="J1550" s="182">
        <f>ROUND(I1550*H1550,2)</f>
        <v>0</v>
      </c>
      <c r="K1550" s="178" t="s">
        <v>19</v>
      </c>
      <c r="L1550" s="41"/>
      <c r="M1550" s="183" t="s">
        <v>19</v>
      </c>
      <c r="N1550" s="184" t="s">
        <v>49</v>
      </c>
      <c r="O1550" s="66"/>
      <c r="P1550" s="185">
        <f>O1550*H1550</f>
        <v>0</v>
      </c>
      <c r="Q1550" s="185">
        <v>0</v>
      </c>
      <c r="R1550" s="185">
        <f>Q1550*H1550</f>
        <v>0</v>
      </c>
      <c r="S1550" s="185">
        <v>0</v>
      </c>
      <c r="T1550" s="186">
        <f>S1550*H1550</f>
        <v>0</v>
      </c>
      <c r="U1550" s="36"/>
      <c r="V1550" s="36"/>
      <c r="W1550" s="36"/>
      <c r="X1550" s="36"/>
      <c r="Y1550" s="36"/>
      <c r="Z1550" s="36"/>
      <c r="AA1550" s="36"/>
      <c r="AB1550" s="36"/>
      <c r="AC1550" s="36"/>
      <c r="AD1550" s="36"/>
      <c r="AE1550" s="36"/>
      <c r="AR1550" s="187" t="s">
        <v>295</v>
      </c>
      <c r="AT1550" s="187" t="s">
        <v>196</v>
      </c>
      <c r="AU1550" s="187" t="s">
        <v>88</v>
      </c>
      <c r="AY1550" s="19" t="s">
        <v>193</v>
      </c>
      <c r="BE1550" s="188">
        <f>IF(N1550="základní",J1550,0)</f>
        <v>0</v>
      </c>
      <c r="BF1550" s="188">
        <f>IF(N1550="snížená",J1550,0)</f>
        <v>0</v>
      </c>
      <c r="BG1550" s="188">
        <f>IF(N1550="zákl. přenesená",J1550,0)</f>
        <v>0</v>
      </c>
      <c r="BH1550" s="188">
        <f>IF(N1550="sníž. přenesená",J1550,0)</f>
        <v>0</v>
      </c>
      <c r="BI1550" s="188">
        <f>IF(N1550="nulová",J1550,0)</f>
        <v>0</v>
      </c>
      <c r="BJ1550" s="19" t="s">
        <v>86</v>
      </c>
      <c r="BK1550" s="188">
        <f>ROUND(I1550*H1550,2)</f>
        <v>0</v>
      </c>
      <c r="BL1550" s="19" t="s">
        <v>295</v>
      </c>
      <c r="BM1550" s="187" t="s">
        <v>1463</v>
      </c>
    </row>
    <row r="1551" spans="1:65" s="13" customFormat="1" ht="11.25">
      <c r="B1551" s="189"/>
      <c r="C1551" s="190"/>
      <c r="D1551" s="191" t="s">
        <v>202</v>
      </c>
      <c r="E1551" s="192" t="s">
        <v>19</v>
      </c>
      <c r="F1551" s="193" t="s">
        <v>203</v>
      </c>
      <c r="G1551" s="190"/>
      <c r="H1551" s="192" t="s">
        <v>19</v>
      </c>
      <c r="I1551" s="194"/>
      <c r="J1551" s="190"/>
      <c r="K1551" s="190"/>
      <c r="L1551" s="195"/>
      <c r="M1551" s="196"/>
      <c r="N1551" s="197"/>
      <c r="O1551" s="197"/>
      <c r="P1551" s="197"/>
      <c r="Q1551" s="197"/>
      <c r="R1551" s="197"/>
      <c r="S1551" s="197"/>
      <c r="T1551" s="198"/>
      <c r="AT1551" s="199" t="s">
        <v>202</v>
      </c>
      <c r="AU1551" s="199" t="s">
        <v>88</v>
      </c>
      <c r="AV1551" s="13" t="s">
        <v>86</v>
      </c>
      <c r="AW1551" s="13" t="s">
        <v>37</v>
      </c>
      <c r="AX1551" s="13" t="s">
        <v>78</v>
      </c>
      <c r="AY1551" s="199" t="s">
        <v>193</v>
      </c>
    </row>
    <row r="1552" spans="1:65" s="13" customFormat="1" ht="22.5">
      <c r="B1552" s="189"/>
      <c r="C1552" s="190"/>
      <c r="D1552" s="191" t="s">
        <v>202</v>
      </c>
      <c r="E1552" s="192" t="s">
        <v>19</v>
      </c>
      <c r="F1552" s="193" t="s">
        <v>1160</v>
      </c>
      <c r="G1552" s="190"/>
      <c r="H1552" s="192" t="s">
        <v>19</v>
      </c>
      <c r="I1552" s="194"/>
      <c r="J1552" s="190"/>
      <c r="K1552" s="190"/>
      <c r="L1552" s="195"/>
      <c r="M1552" s="196"/>
      <c r="N1552" s="197"/>
      <c r="O1552" s="197"/>
      <c r="P1552" s="197"/>
      <c r="Q1552" s="197"/>
      <c r="R1552" s="197"/>
      <c r="S1552" s="197"/>
      <c r="T1552" s="198"/>
      <c r="AT1552" s="199" t="s">
        <v>202</v>
      </c>
      <c r="AU1552" s="199" t="s">
        <v>88</v>
      </c>
      <c r="AV1552" s="13" t="s">
        <v>86</v>
      </c>
      <c r="AW1552" s="13" t="s">
        <v>37</v>
      </c>
      <c r="AX1552" s="13" t="s">
        <v>78</v>
      </c>
      <c r="AY1552" s="199" t="s">
        <v>193</v>
      </c>
    </row>
    <row r="1553" spans="1:65" s="13" customFormat="1" ht="11.25">
      <c r="B1553" s="189"/>
      <c r="C1553" s="190"/>
      <c r="D1553" s="191" t="s">
        <v>202</v>
      </c>
      <c r="E1553" s="192" t="s">
        <v>19</v>
      </c>
      <c r="F1553" s="193" t="s">
        <v>205</v>
      </c>
      <c r="G1553" s="190"/>
      <c r="H1553" s="192" t="s">
        <v>19</v>
      </c>
      <c r="I1553" s="194"/>
      <c r="J1553" s="190"/>
      <c r="K1553" s="190"/>
      <c r="L1553" s="195"/>
      <c r="M1553" s="196"/>
      <c r="N1553" s="197"/>
      <c r="O1553" s="197"/>
      <c r="P1553" s="197"/>
      <c r="Q1553" s="197"/>
      <c r="R1553" s="197"/>
      <c r="S1553" s="197"/>
      <c r="T1553" s="198"/>
      <c r="AT1553" s="199" t="s">
        <v>202</v>
      </c>
      <c r="AU1553" s="199" t="s">
        <v>88</v>
      </c>
      <c r="AV1553" s="13" t="s">
        <v>86</v>
      </c>
      <c r="AW1553" s="13" t="s">
        <v>37</v>
      </c>
      <c r="AX1553" s="13" t="s">
        <v>78</v>
      </c>
      <c r="AY1553" s="199" t="s">
        <v>193</v>
      </c>
    </row>
    <row r="1554" spans="1:65" s="14" customFormat="1" ht="11.25">
      <c r="B1554" s="200"/>
      <c r="C1554" s="201"/>
      <c r="D1554" s="191" t="s">
        <v>202</v>
      </c>
      <c r="E1554" s="202" t="s">
        <v>19</v>
      </c>
      <c r="F1554" s="203" t="s">
        <v>1464</v>
      </c>
      <c r="G1554" s="201"/>
      <c r="H1554" s="204">
        <v>22</v>
      </c>
      <c r="I1554" s="205"/>
      <c r="J1554" s="201"/>
      <c r="K1554" s="201"/>
      <c r="L1554" s="206"/>
      <c r="M1554" s="207"/>
      <c r="N1554" s="208"/>
      <c r="O1554" s="208"/>
      <c r="P1554" s="208"/>
      <c r="Q1554" s="208"/>
      <c r="R1554" s="208"/>
      <c r="S1554" s="208"/>
      <c r="T1554" s="209"/>
      <c r="AT1554" s="210" t="s">
        <v>202</v>
      </c>
      <c r="AU1554" s="210" t="s">
        <v>88</v>
      </c>
      <c r="AV1554" s="14" t="s">
        <v>88</v>
      </c>
      <c r="AW1554" s="14" t="s">
        <v>37</v>
      </c>
      <c r="AX1554" s="14" t="s">
        <v>78</v>
      </c>
      <c r="AY1554" s="210" t="s">
        <v>193</v>
      </c>
    </row>
    <row r="1555" spans="1:65" s="15" customFormat="1" ht="11.25">
      <c r="B1555" s="211"/>
      <c r="C1555" s="212"/>
      <c r="D1555" s="191" t="s">
        <v>202</v>
      </c>
      <c r="E1555" s="213" t="s">
        <v>19</v>
      </c>
      <c r="F1555" s="214" t="s">
        <v>207</v>
      </c>
      <c r="G1555" s="212"/>
      <c r="H1555" s="215">
        <v>22</v>
      </c>
      <c r="I1555" s="216"/>
      <c r="J1555" s="212"/>
      <c r="K1555" s="212"/>
      <c r="L1555" s="217"/>
      <c r="M1555" s="218"/>
      <c r="N1555" s="219"/>
      <c r="O1555" s="219"/>
      <c r="P1555" s="219"/>
      <c r="Q1555" s="219"/>
      <c r="R1555" s="219"/>
      <c r="S1555" s="219"/>
      <c r="T1555" s="220"/>
      <c r="AT1555" s="221" t="s">
        <v>202</v>
      </c>
      <c r="AU1555" s="221" t="s">
        <v>88</v>
      </c>
      <c r="AV1555" s="15" t="s">
        <v>200</v>
      </c>
      <c r="AW1555" s="15" t="s">
        <v>37</v>
      </c>
      <c r="AX1555" s="15" t="s">
        <v>86</v>
      </c>
      <c r="AY1555" s="221" t="s">
        <v>193</v>
      </c>
    </row>
    <row r="1556" spans="1:65" s="2" customFormat="1" ht="24.2" customHeight="1">
      <c r="A1556" s="36"/>
      <c r="B1556" s="37"/>
      <c r="C1556" s="176" t="s">
        <v>1465</v>
      </c>
      <c r="D1556" s="176" t="s">
        <v>196</v>
      </c>
      <c r="E1556" s="177" t="s">
        <v>1466</v>
      </c>
      <c r="F1556" s="178" t="s">
        <v>1467</v>
      </c>
      <c r="G1556" s="179" t="s">
        <v>97</v>
      </c>
      <c r="H1556" s="180">
        <v>1344</v>
      </c>
      <c r="I1556" s="181"/>
      <c r="J1556" s="182">
        <f>ROUND(I1556*H1556,2)</f>
        <v>0</v>
      </c>
      <c r="K1556" s="178" t="s">
        <v>212</v>
      </c>
      <c r="L1556" s="41"/>
      <c r="M1556" s="183" t="s">
        <v>19</v>
      </c>
      <c r="N1556" s="184" t="s">
        <v>49</v>
      </c>
      <c r="O1556" s="66"/>
      <c r="P1556" s="185">
        <f>O1556*H1556</f>
        <v>0</v>
      </c>
      <c r="Q1556" s="185">
        <v>2.0000000000000001E-4</v>
      </c>
      <c r="R1556" s="185">
        <f>Q1556*H1556</f>
        <v>0.26880000000000004</v>
      </c>
      <c r="S1556" s="185">
        <v>1.7780000000000001E-2</v>
      </c>
      <c r="T1556" s="186">
        <f>S1556*H1556</f>
        <v>23.896319999999999</v>
      </c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R1556" s="187" t="s">
        <v>295</v>
      </c>
      <c r="AT1556" s="187" t="s">
        <v>196</v>
      </c>
      <c r="AU1556" s="187" t="s">
        <v>88</v>
      </c>
      <c r="AY1556" s="19" t="s">
        <v>193</v>
      </c>
      <c r="BE1556" s="188">
        <f>IF(N1556="základní",J1556,0)</f>
        <v>0</v>
      </c>
      <c r="BF1556" s="188">
        <f>IF(N1556="snížená",J1556,0)</f>
        <v>0</v>
      </c>
      <c r="BG1556" s="188">
        <f>IF(N1556="zákl. přenesená",J1556,0)</f>
        <v>0</v>
      </c>
      <c r="BH1556" s="188">
        <f>IF(N1556="sníž. přenesená",J1556,0)</f>
        <v>0</v>
      </c>
      <c r="BI1556" s="188">
        <f>IF(N1556="nulová",J1556,0)</f>
        <v>0</v>
      </c>
      <c r="BJ1556" s="19" t="s">
        <v>86</v>
      </c>
      <c r="BK1556" s="188">
        <f>ROUND(I1556*H1556,2)</f>
        <v>0</v>
      </c>
      <c r="BL1556" s="19" t="s">
        <v>295</v>
      </c>
      <c r="BM1556" s="187" t="s">
        <v>1468</v>
      </c>
    </row>
    <row r="1557" spans="1:65" s="2" customFormat="1" ht="11.25">
      <c r="A1557" s="36"/>
      <c r="B1557" s="37"/>
      <c r="C1557" s="38"/>
      <c r="D1557" s="222" t="s">
        <v>214</v>
      </c>
      <c r="E1557" s="38"/>
      <c r="F1557" s="223" t="s">
        <v>1469</v>
      </c>
      <c r="G1557" s="38"/>
      <c r="H1557" s="38"/>
      <c r="I1557" s="224"/>
      <c r="J1557" s="38"/>
      <c r="K1557" s="38"/>
      <c r="L1557" s="41"/>
      <c r="M1557" s="225"/>
      <c r="N1557" s="226"/>
      <c r="O1557" s="66"/>
      <c r="P1557" s="66"/>
      <c r="Q1557" s="66"/>
      <c r="R1557" s="66"/>
      <c r="S1557" s="66"/>
      <c r="T1557" s="67"/>
      <c r="U1557" s="36"/>
      <c r="V1557" s="36"/>
      <c r="W1557" s="36"/>
      <c r="X1557" s="36"/>
      <c r="Y1557" s="36"/>
      <c r="Z1557" s="36"/>
      <c r="AA1557" s="36"/>
      <c r="AB1557" s="36"/>
      <c r="AC1557" s="36"/>
      <c r="AD1557" s="36"/>
      <c r="AE1557" s="36"/>
      <c r="AT1557" s="19" t="s">
        <v>214</v>
      </c>
      <c r="AU1557" s="19" t="s">
        <v>88</v>
      </c>
    </row>
    <row r="1558" spans="1:65" s="13" customFormat="1" ht="11.25">
      <c r="B1558" s="189"/>
      <c r="C1558" s="190"/>
      <c r="D1558" s="191" t="s">
        <v>202</v>
      </c>
      <c r="E1558" s="192" t="s">
        <v>19</v>
      </c>
      <c r="F1558" s="193" t="s">
        <v>203</v>
      </c>
      <c r="G1558" s="190"/>
      <c r="H1558" s="192" t="s">
        <v>19</v>
      </c>
      <c r="I1558" s="194"/>
      <c r="J1558" s="190"/>
      <c r="K1558" s="190"/>
      <c r="L1558" s="195"/>
      <c r="M1558" s="196"/>
      <c r="N1558" s="197"/>
      <c r="O1558" s="197"/>
      <c r="P1558" s="197"/>
      <c r="Q1558" s="197"/>
      <c r="R1558" s="197"/>
      <c r="S1558" s="197"/>
      <c r="T1558" s="198"/>
      <c r="AT1558" s="199" t="s">
        <v>202</v>
      </c>
      <c r="AU1558" s="199" t="s">
        <v>88</v>
      </c>
      <c r="AV1558" s="13" t="s">
        <v>86</v>
      </c>
      <c r="AW1558" s="13" t="s">
        <v>37</v>
      </c>
      <c r="AX1558" s="13" t="s">
        <v>78</v>
      </c>
      <c r="AY1558" s="199" t="s">
        <v>193</v>
      </c>
    </row>
    <row r="1559" spans="1:65" s="13" customFormat="1" ht="22.5">
      <c r="B1559" s="189"/>
      <c r="C1559" s="190"/>
      <c r="D1559" s="191" t="s">
        <v>202</v>
      </c>
      <c r="E1559" s="192" t="s">
        <v>19</v>
      </c>
      <c r="F1559" s="193" t="s">
        <v>612</v>
      </c>
      <c r="G1559" s="190"/>
      <c r="H1559" s="192" t="s">
        <v>19</v>
      </c>
      <c r="I1559" s="194"/>
      <c r="J1559" s="190"/>
      <c r="K1559" s="190"/>
      <c r="L1559" s="195"/>
      <c r="M1559" s="196"/>
      <c r="N1559" s="197"/>
      <c r="O1559" s="197"/>
      <c r="P1559" s="197"/>
      <c r="Q1559" s="197"/>
      <c r="R1559" s="197"/>
      <c r="S1559" s="197"/>
      <c r="T1559" s="198"/>
      <c r="AT1559" s="199" t="s">
        <v>202</v>
      </c>
      <c r="AU1559" s="199" t="s">
        <v>88</v>
      </c>
      <c r="AV1559" s="13" t="s">
        <v>86</v>
      </c>
      <c r="AW1559" s="13" t="s">
        <v>37</v>
      </c>
      <c r="AX1559" s="13" t="s">
        <v>78</v>
      </c>
      <c r="AY1559" s="199" t="s">
        <v>193</v>
      </c>
    </row>
    <row r="1560" spans="1:65" s="13" customFormat="1" ht="11.25">
      <c r="B1560" s="189"/>
      <c r="C1560" s="190"/>
      <c r="D1560" s="191" t="s">
        <v>202</v>
      </c>
      <c r="E1560" s="192" t="s">
        <v>19</v>
      </c>
      <c r="F1560" s="193" t="s">
        <v>205</v>
      </c>
      <c r="G1560" s="190"/>
      <c r="H1560" s="192" t="s">
        <v>19</v>
      </c>
      <c r="I1560" s="194"/>
      <c r="J1560" s="190"/>
      <c r="K1560" s="190"/>
      <c r="L1560" s="195"/>
      <c r="M1560" s="196"/>
      <c r="N1560" s="197"/>
      <c r="O1560" s="197"/>
      <c r="P1560" s="197"/>
      <c r="Q1560" s="197"/>
      <c r="R1560" s="197"/>
      <c r="S1560" s="197"/>
      <c r="T1560" s="198"/>
      <c r="AT1560" s="199" t="s">
        <v>202</v>
      </c>
      <c r="AU1560" s="199" t="s">
        <v>88</v>
      </c>
      <c r="AV1560" s="13" t="s">
        <v>86</v>
      </c>
      <c r="AW1560" s="13" t="s">
        <v>37</v>
      </c>
      <c r="AX1560" s="13" t="s">
        <v>78</v>
      </c>
      <c r="AY1560" s="199" t="s">
        <v>193</v>
      </c>
    </row>
    <row r="1561" spans="1:65" s="13" customFormat="1" ht="11.25">
      <c r="B1561" s="189"/>
      <c r="C1561" s="190"/>
      <c r="D1561" s="191" t="s">
        <v>202</v>
      </c>
      <c r="E1561" s="192" t="s">
        <v>19</v>
      </c>
      <c r="F1561" s="193" t="s">
        <v>1179</v>
      </c>
      <c r="G1561" s="190"/>
      <c r="H1561" s="192" t="s">
        <v>19</v>
      </c>
      <c r="I1561" s="194"/>
      <c r="J1561" s="190"/>
      <c r="K1561" s="190"/>
      <c r="L1561" s="195"/>
      <c r="M1561" s="196"/>
      <c r="N1561" s="197"/>
      <c r="O1561" s="197"/>
      <c r="P1561" s="197"/>
      <c r="Q1561" s="197"/>
      <c r="R1561" s="197"/>
      <c r="S1561" s="197"/>
      <c r="T1561" s="198"/>
      <c r="AT1561" s="199" t="s">
        <v>202</v>
      </c>
      <c r="AU1561" s="199" t="s">
        <v>88</v>
      </c>
      <c r="AV1561" s="13" t="s">
        <v>86</v>
      </c>
      <c r="AW1561" s="13" t="s">
        <v>37</v>
      </c>
      <c r="AX1561" s="13" t="s">
        <v>78</v>
      </c>
      <c r="AY1561" s="199" t="s">
        <v>193</v>
      </c>
    </row>
    <row r="1562" spans="1:65" s="14" customFormat="1" ht="11.25">
      <c r="B1562" s="200"/>
      <c r="C1562" s="201"/>
      <c r="D1562" s="191" t="s">
        <v>202</v>
      </c>
      <c r="E1562" s="202" t="s">
        <v>19</v>
      </c>
      <c r="F1562" s="203" t="s">
        <v>1387</v>
      </c>
      <c r="G1562" s="201"/>
      <c r="H1562" s="204">
        <v>1344</v>
      </c>
      <c r="I1562" s="205"/>
      <c r="J1562" s="201"/>
      <c r="K1562" s="201"/>
      <c r="L1562" s="206"/>
      <c r="M1562" s="207"/>
      <c r="N1562" s="208"/>
      <c r="O1562" s="208"/>
      <c r="P1562" s="208"/>
      <c r="Q1562" s="208"/>
      <c r="R1562" s="208"/>
      <c r="S1562" s="208"/>
      <c r="T1562" s="209"/>
      <c r="AT1562" s="210" t="s">
        <v>202</v>
      </c>
      <c r="AU1562" s="210" t="s">
        <v>88</v>
      </c>
      <c r="AV1562" s="14" t="s">
        <v>88</v>
      </c>
      <c r="AW1562" s="14" t="s">
        <v>37</v>
      </c>
      <c r="AX1562" s="14" t="s">
        <v>78</v>
      </c>
      <c r="AY1562" s="210" t="s">
        <v>193</v>
      </c>
    </row>
    <row r="1563" spans="1:65" s="15" customFormat="1" ht="11.25">
      <c r="B1563" s="211"/>
      <c r="C1563" s="212"/>
      <c r="D1563" s="191" t="s">
        <v>202</v>
      </c>
      <c r="E1563" s="213" t="s">
        <v>19</v>
      </c>
      <c r="F1563" s="214" t="s">
        <v>207</v>
      </c>
      <c r="G1563" s="212"/>
      <c r="H1563" s="215">
        <v>1344</v>
      </c>
      <c r="I1563" s="216"/>
      <c r="J1563" s="212"/>
      <c r="K1563" s="212"/>
      <c r="L1563" s="217"/>
      <c r="M1563" s="218"/>
      <c r="N1563" s="219"/>
      <c r="O1563" s="219"/>
      <c r="P1563" s="219"/>
      <c r="Q1563" s="219"/>
      <c r="R1563" s="219"/>
      <c r="S1563" s="219"/>
      <c r="T1563" s="220"/>
      <c r="AT1563" s="221" t="s">
        <v>202</v>
      </c>
      <c r="AU1563" s="221" t="s">
        <v>88</v>
      </c>
      <c r="AV1563" s="15" t="s">
        <v>200</v>
      </c>
      <c r="AW1563" s="15" t="s">
        <v>37</v>
      </c>
      <c r="AX1563" s="15" t="s">
        <v>86</v>
      </c>
      <c r="AY1563" s="221" t="s">
        <v>193</v>
      </c>
    </row>
    <row r="1564" spans="1:65" s="2" customFormat="1" ht="33" customHeight="1">
      <c r="A1564" s="36"/>
      <c r="B1564" s="37"/>
      <c r="C1564" s="176" t="s">
        <v>1470</v>
      </c>
      <c r="D1564" s="176" t="s">
        <v>196</v>
      </c>
      <c r="E1564" s="177" t="s">
        <v>1471</v>
      </c>
      <c r="F1564" s="178" t="s">
        <v>1472</v>
      </c>
      <c r="G1564" s="179" t="s">
        <v>97</v>
      </c>
      <c r="H1564" s="180">
        <v>1344</v>
      </c>
      <c r="I1564" s="181"/>
      <c r="J1564" s="182">
        <f>ROUND(I1564*H1564,2)</f>
        <v>0</v>
      </c>
      <c r="K1564" s="178" t="s">
        <v>212</v>
      </c>
      <c r="L1564" s="41"/>
      <c r="M1564" s="183" t="s">
        <v>19</v>
      </c>
      <c r="N1564" s="184" t="s">
        <v>49</v>
      </c>
      <c r="O1564" s="66"/>
      <c r="P1564" s="185">
        <f>O1564*H1564</f>
        <v>0</v>
      </c>
      <c r="Q1564" s="185">
        <v>0</v>
      </c>
      <c r="R1564" s="185">
        <f>Q1564*H1564</f>
        <v>0</v>
      </c>
      <c r="S1564" s="185">
        <v>0</v>
      </c>
      <c r="T1564" s="186">
        <f>S1564*H1564</f>
        <v>0</v>
      </c>
      <c r="U1564" s="36"/>
      <c r="V1564" s="36"/>
      <c r="W1564" s="36"/>
      <c r="X1564" s="36"/>
      <c r="Y1564" s="36"/>
      <c r="Z1564" s="36"/>
      <c r="AA1564" s="36"/>
      <c r="AB1564" s="36"/>
      <c r="AC1564" s="36"/>
      <c r="AD1564" s="36"/>
      <c r="AE1564" s="36"/>
      <c r="AR1564" s="187" t="s">
        <v>295</v>
      </c>
      <c r="AT1564" s="187" t="s">
        <v>196</v>
      </c>
      <c r="AU1564" s="187" t="s">
        <v>88</v>
      </c>
      <c r="AY1564" s="19" t="s">
        <v>193</v>
      </c>
      <c r="BE1564" s="188">
        <f>IF(N1564="základní",J1564,0)</f>
        <v>0</v>
      </c>
      <c r="BF1564" s="188">
        <f>IF(N1564="snížená",J1564,0)</f>
        <v>0</v>
      </c>
      <c r="BG1564" s="188">
        <f>IF(N1564="zákl. přenesená",J1564,0)</f>
        <v>0</v>
      </c>
      <c r="BH1564" s="188">
        <f>IF(N1564="sníž. přenesená",J1564,0)</f>
        <v>0</v>
      </c>
      <c r="BI1564" s="188">
        <f>IF(N1564="nulová",J1564,0)</f>
        <v>0</v>
      </c>
      <c r="BJ1564" s="19" t="s">
        <v>86</v>
      </c>
      <c r="BK1564" s="188">
        <f>ROUND(I1564*H1564,2)</f>
        <v>0</v>
      </c>
      <c r="BL1564" s="19" t="s">
        <v>295</v>
      </c>
      <c r="BM1564" s="187" t="s">
        <v>1473</v>
      </c>
    </row>
    <row r="1565" spans="1:65" s="2" customFormat="1" ht="11.25">
      <c r="A1565" s="36"/>
      <c r="B1565" s="37"/>
      <c r="C1565" s="38"/>
      <c r="D1565" s="222" t="s">
        <v>214</v>
      </c>
      <c r="E1565" s="38"/>
      <c r="F1565" s="223" t="s">
        <v>1474</v>
      </c>
      <c r="G1565" s="38"/>
      <c r="H1565" s="38"/>
      <c r="I1565" s="224"/>
      <c r="J1565" s="38"/>
      <c r="K1565" s="38"/>
      <c r="L1565" s="41"/>
      <c r="M1565" s="225"/>
      <c r="N1565" s="226"/>
      <c r="O1565" s="66"/>
      <c r="P1565" s="66"/>
      <c r="Q1565" s="66"/>
      <c r="R1565" s="66"/>
      <c r="S1565" s="66"/>
      <c r="T1565" s="67"/>
      <c r="U1565" s="36"/>
      <c r="V1565" s="36"/>
      <c r="W1565" s="36"/>
      <c r="X1565" s="36"/>
      <c r="Y1565" s="36"/>
      <c r="Z1565" s="36"/>
      <c r="AA1565" s="36"/>
      <c r="AB1565" s="36"/>
      <c r="AC1565" s="36"/>
      <c r="AD1565" s="36"/>
      <c r="AE1565" s="36"/>
      <c r="AT1565" s="19" t="s">
        <v>214</v>
      </c>
      <c r="AU1565" s="19" t="s">
        <v>88</v>
      </c>
    </row>
    <row r="1566" spans="1:65" s="13" customFormat="1" ht="11.25">
      <c r="B1566" s="189"/>
      <c r="C1566" s="190"/>
      <c r="D1566" s="191" t="s">
        <v>202</v>
      </c>
      <c r="E1566" s="192" t="s">
        <v>19</v>
      </c>
      <c r="F1566" s="193" t="s">
        <v>203</v>
      </c>
      <c r="G1566" s="190"/>
      <c r="H1566" s="192" t="s">
        <v>19</v>
      </c>
      <c r="I1566" s="194"/>
      <c r="J1566" s="190"/>
      <c r="K1566" s="190"/>
      <c r="L1566" s="195"/>
      <c r="M1566" s="196"/>
      <c r="N1566" s="197"/>
      <c r="O1566" s="197"/>
      <c r="P1566" s="197"/>
      <c r="Q1566" s="197"/>
      <c r="R1566" s="197"/>
      <c r="S1566" s="197"/>
      <c r="T1566" s="198"/>
      <c r="AT1566" s="199" t="s">
        <v>202</v>
      </c>
      <c r="AU1566" s="199" t="s">
        <v>88</v>
      </c>
      <c r="AV1566" s="13" t="s">
        <v>86</v>
      </c>
      <c r="AW1566" s="13" t="s">
        <v>37</v>
      </c>
      <c r="AX1566" s="13" t="s">
        <v>78</v>
      </c>
      <c r="AY1566" s="199" t="s">
        <v>193</v>
      </c>
    </row>
    <row r="1567" spans="1:65" s="13" customFormat="1" ht="22.5">
      <c r="B1567" s="189"/>
      <c r="C1567" s="190"/>
      <c r="D1567" s="191" t="s">
        <v>202</v>
      </c>
      <c r="E1567" s="192" t="s">
        <v>19</v>
      </c>
      <c r="F1567" s="193" t="s">
        <v>612</v>
      </c>
      <c r="G1567" s="190"/>
      <c r="H1567" s="192" t="s">
        <v>19</v>
      </c>
      <c r="I1567" s="194"/>
      <c r="J1567" s="190"/>
      <c r="K1567" s="190"/>
      <c r="L1567" s="195"/>
      <c r="M1567" s="196"/>
      <c r="N1567" s="197"/>
      <c r="O1567" s="197"/>
      <c r="P1567" s="197"/>
      <c r="Q1567" s="197"/>
      <c r="R1567" s="197"/>
      <c r="S1567" s="197"/>
      <c r="T1567" s="198"/>
      <c r="AT1567" s="199" t="s">
        <v>202</v>
      </c>
      <c r="AU1567" s="199" t="s">
        <v>88</v>
      </c>
      <c r="AV1567" s="13" t="s">
        <v>86</v>
      </c>
      <c r="AW1567" s="13" t="s">
        <v>37</v>
      </c>
      <c r="AX1567" s="13" t="s">
        <v>78</v>
      </c>
      <c r="AY1567" s="199" t="s">
        <v>193</v>
      </c>
    </row>
    <row r="1568" spans="1:65" s="13" customFormat="1" ht="11.25">
      <c r="B1568" s="189"/>
      <c r="C1568" s="190"/>
      <c r="D1568" s="191" t="s">
        <v>202</v>
      </c>
      <c r="E1568" s="192" t="s">
        <v>19</v>
      </c>
      <c r="F1568" s="193" t="s">
        <v>205</v>
      </c>
      <c r="G1568" s="190"/>
      <c r="H1568" s="192" t="s">
        <v>19</v>
      </c>
      <c r="I1568" s="194"/>
      <c r="J1568" s="190"/>
      <c r="K1568" s="190"/>
      <c r="L1568" s="195"/>
      <c r="M1568" s="196"/>
      <c r="N1568" s="197"/>
      <c r="O1568" s="197"/>
      <c r="P1568" s="197"/>
      <c r="Q1568" s="197"/>
      <c r="R1568" s="197"/>
      <c r="S1568" s="197"/>
      <c r="T1568" s="198"/>
      <c r="AT1568" s="199" t="s">
        <v>202</v>
      </c>
      <c r="AU1568" s="199" t="s">
        <v>88</v>
      </c>
      <c r="AV1568" s="13" t="s">
        <v>86</v>
      </c>
      <c r="AW1568" s="13" t="s">
        <v>37</v>
      </c>
      <c r="AX1568" s="13" t="s">
        <v>78</v>
      </c>
      <c r="AY1568" s="199" t="s">
        <v>193</v>
      </c>
    </row>
    <row r="1569" spans="1:65" s="13" customFormat="1" ht="11.25">
      <c r="B1569" s="189"/>
      <c r="C1569" s="190"/>
      <c r="D1569" s="191" t="s">
        <v>202</v>
      </c>
      <c r="E1569" s="192" t="s">
        <v>19</v>
      </c>
      <c r="F1569" s="193" t="s">
        <v>1179</v>
      </c>
      <c r="G1569" s="190"/>
      <c r="H1569" s="192" t="s">
        <v>19</v>
      </c>
      <c r="I1569" s="194"/>
      <c r="J1569" s="190"/>
      <c r="K1569" s="190"/>
      <c r="L1569" s="195"/>
      <c r="M1569" s="196"/>
      <c r="N1569" s="197"/>
      <c r="O1569" s="197"/>
      <c r="P1569" s="197"/>
      <c r="Q1569" s="197"/>
      <c r="R1569" s="197"/>
      <c r="S1569" s="197"/>
      <c r="T1569" s="198"/>
      <c r="AT1569" s="199" t="s">
        <v>202</v>
      </c>
      <c r="AU1569" s="199" t="s">
        <v>88</v>
      </c>
      <c r="AV1569" s="13" t="s">
        <v>86</v>
      </c>
      <c r="AW1569" s="13" t="s">
        <v>37</v>
      </c>
      <c r="AX1569" s="13" t="s">
        <v>78</v>
      </c>
      <c r="AY1569" s="199" t="s">
        <v>193</v>
      </c>
    </row>
    <row r="1570" spans="1:65" s="14" customFormat="1" ht="11.25">
      <c r="B1570" s="200"/>
      <c r="C1570" s="201"/>
      <c r="D1570" s="191" t="s">
        <v>202</v>
      </c>
      <c r="E1570" s="202" t="s">
        <v>19</v>
      </c>
      <c r="F1570" s="203" t="s">
        <v>1387</v>
      </c>
      <c r="G1570" s="201"/>
      <c r="H1570" s="204">
        <v>1344</v>
      </c>
      <c r="I1570" s="205"/>
      <c r="J1570" s="201"/>
      <c r="K1570" s="201"/>
      <c r="L1570" s="206"/>
      <c r="M1570" s="207"/>
      <c r="N1570" s="208"/>
      <c r="O1570" s="208"/>
      <c r="P1570" s="208"/>
      <c r="Q1570" s="208"/>
      <c r="R1570" s="208"/>
      <c r="S1570" s="208"/>
      <c r="T1570" s="209"/>
      <c r="AT1570" s="210" t="s">
        <v>202</v>
      </c>
      <c r="AU1570" s="210" t="s">
        <v>88</v>
      </c>
      <c r="AV1570" s="14" t="s">
        <v>88</v>
      </c>
      <c r="AW1570" s="14" t="s">
        <v>37</v>
      </c>
      <c r="AX1570" s="14" t="s">
        <v>78</v>
      </c>
      <c r="AY1570" s="210" t="s">
        <v>193</v>
      </c>
    </row>
    <row r="1571" spans="1:65" s="15" customFormat="1" ht="11.25">
      <c r="B1571" s="211"/>
      <c r="C1571" s="212"/>
      <c r="D1571" s="191" t="s">
        <v>202</v>
      </c>
      <c r="E1571" s="213" t="s">
        <v>19</v>
      </c>
      <c r="F1571" s="214" t="s">
        <v>207</v>
      </c>
      <c r="G1571" s="212"/>
      <c r="H1571" s="215">
        <v>1344</v>
      </c>
      <c r="I1571" s="216"/>
      <c r="J1571" s="212"/>
      <c r="K1571" s="212"/>
      <c r="L1571" s="217"/>
      <c r="M1571" s="218"/>
      <c r="N1571" s="219"/>
      <c r="O1571" s="219"/>
      <c r="P1571" s="219"/>
      <c r="Q1571" s="219"/>
      <c r="R1571" s="219"/>
      <c r="S1571" s="219"/>
      <c r="T1571" s="220"/>
      <c r="AT1571" s="221" t="s">
        <v>202</v>
      </c>
      <c r="AU1571" s="221" t="s">
        <v>88</v>
      </c>
      <c r="AV1571" s="15" t="s">
        <v>200</v>
      </c>
      <c r="AW1571" s="15" t="s">
        <v>37</v>
      </c>
      <c r="AX1571" s="15" t="s">
        <v>86</v>
      </c>
      <c r="AY1571" s="221" t="s">
        <v>193</v>
      </c>
    </row>
    <row r="1572" spans="1:65" s="2" customFormat="1" ht="33" customHeight="1">
      <c r="A1572" s="36"/>
      <c r="B1572" s="37"/>
      <c r="C1572" s="176" t="s">
        <v>1475</v>
      </c>
      <c r="D1572" s="176" t="s">
        <v>196</v>
      </c>
      <c r="E1572" s="177" t="s">
        <v>1476</v>
      </c>
      <c r="F1572" s="178" t="s">
        <v>1477</v>
      </c>
      <c r="G1572" s="179" t="s">
        <v>97</v>
      </c>
      <c r="H1572" s="180">
        <v>1344</v>
      </c>
      <c r="I1572" s="181"/>
      <c r="J1572" s="182">
        <f>ROUND(I1572*H1572,2)</f>
        <v>0</v>
      </c>
      <c r="K1572" s="178" t="s">
        <v>19</v>
      </c>
      <c r="L1572" s="41"/>
      <c r="M1572" s="183" t="s">
        <v>19</v>
      </c>
      <c r="N1572" s="184" t="s">
        <v>49</v>
      </c>
      <c r="O1572" s="66"/>
      <c r="P1572" s="185">
        <f>O1572*H1572</f>
        <v>0</v>
      </c>
      <c r="Q1572" s="185">
        <v>0</v>
      </c>
      <c r="R1572" s="185">
        <f>Q1572*H1572</f>
        <v>0</v>
      </c>
      <c r="S1572" s="185">
        <v>0</v>
      </c>
      <c r="T1572" s="186">
        <f>S1572*H1572</f>
        <v>0</v>
      </c>
      <c r="U1572" s="36"/>
      <c r="V1572" s="36"/>
      <c r="W1572" s="36"/>
      <c r="X1572" s="36"/>
      <c r="Y1572" s="36"/>
      <c r="Z1572" s="36"/>
      <c r="AA1572" s="36"/>
      <c r="AB1572" s="36"/>
      <c r="AC1572" s="36"/>
      <c r="AD1572" s="36"/>
      <c r="AE1572" s="36"/>
      <c r="AR1572" s="187" t="s">
        <v>295</v>
      </c>
      <c r="AT1572" s="187" t="s">
        <v>196</v>
      </c>
      <c r="AU1572" s="187" t="s">
        <v>88</v>
      </c>
      <c r="AY1572" s="19" t="s">
        <v>193</v>
      </c>
      <c r="BE1572" s="188">
        <f>IF(N1572="základní",J1572,0)</f>
        <v>0</v>
      </c>
      <c r="BF1572" s="188">
        <f>IF(N1572="snížená",J1572,0)</f>
        <v>0</v>
      </c>
      <c r="BG1572" s="188">
        <f>IF(N1572="zákl. přenesená",J1572,0)</f>
        <v>0</v>
      </c>
      <c r="BH1572" s="188">
        <f>IF(N1572="sníž. přenesená",J1572,0)</f>
        <v>0</v>
      </c>
      <c r="BI1572" s="188">
        <f>IF(N1572="nulová",J1572,0)</f>
        <v>0</v>
      </c>
      <c r="BJ1572" s="19" t="s">
        <v>86</v>
      </c>
      <c r="BK1572" s="188">
        <f>ROUND(I1572*H1572,2)</f>
        <v>0</v>
      </c>
      <c r="BL1572" s="19" t="s">
        <v>295</v>
      </c>
      <c r="BM1572" s="187" t="s">
        <v>1478</v>
      </c>
    </row>
    <row r="1573" spans="1:65" s="2" customFormat="1" ht="44.25" customHeight="1">
      <c r="A1573" s="36"/>
      <c r="B1573" s="37"/>
      <c r="C1573" s="176" t="s">
        <v>1479</v>
      </c>
      <c r="D1573" s="176" t="s">
        <v>196</v>
      </c>
      <c r="E1573" s="177" t="s">
        <v>1480</v>
      </c>
      <c r="F1573" s="178" t="s">
        <v>1481</v>
      </c>
      <c r="G1573" s="179" t="s">
        <v>738</v>
      </c>
      <c r="H1573" s="238"/>
      <c r="I1573" s="181"/>
      <c r="J1573" s="182">
        <f>ROUND(I1573*H1573,2)</f>
        <v>0</v>
      </c>
      <c r="K1573" s="178" t="s">
        <v>212</v>
      </c>
      <c r="L1573" s="41"/>
      <c r="M1573" s="183" t="s">
        <v>19</v>
      </c>
      <c r="N1573" s="184" t="s">
        <v>49</v>
      </c>
      <c r="O1573" s="66"/>
      <c r="P1573" s="185">
        <f>O1573*H1573</f>
        <v>0</v>
      </c>
      <c r="Q1573" s="185">
        <v>0</v>
      </c>
      <c r="R1573" s="185">
        <f>Q1573*H1573</f>
        <v>0</v>
      </c>
      <c r="S1573" s="185">
        <v>0</v>
      </c>
      <c r="T1573" s="186">
        <f>S1573*H1573</f>
        <v>0</v>
      </c>
      <c r="U1573" s="36"/>
      <c r="V1573" s="36"/>
      <c r="W1573" s="36"/>
      <c r="X1573" s="36"/>
      <c r="Y1573" s="36"/>
      <c r="Z1573" s="36"/>
      <c r="AA1573" s="36"/>
      <c r="AB1573" s="36"/>
      <c r="AC1573" s="36"/>
      <c r="AD1573" s="36"/>
      <c r="AE1573" s="36"/>
      <c r="AR1573" s="187" t="s">
        <v>295</v>
      </c>
      <c r="AT1573" s="187" t="s">
        <v>196</v>
      </c>
      <c r="AU1573" s="187" t="s">
        <v>88</v>
      </c>
      <c r="AY1573" s="19" t="s">
        <v>193</v>
      </c>
      <c r="BE1573" s="188">
        <f>IF(N1573="základní",J1573,0)</f>
        <v>0</v>
      </c>
      <c r="BF1573" s="188">
        <f>IF(N1573="snížená",J1573,0)</f>
        <v>0</v>
      </c>
      <c r="BG1573" s="188">
        <f>IF(N1573="zákl. přenesená",J1573,0)</f>
        <v>0</v>
      </c>
      <c r="BH1573" s="188">
        <f>IF(N1573="sníž. přenesená",J1573,0)</f>
        <v>0</v>
      </c>
      <c r="BI1573" s="188">
        <f>IF(N1573="nulová",J1573,0)</f>
        <v>0</v>
      </c>
      <c r="BJ1573" s="19" t="s">
        <v>86</v>
      </c>
      <c r="BK1573" s="188">
        <f>ROUND(I1573*H1573,2)</f>
        <v>0</v>
      </c>
      <c r="BL1573" s="19" t="s">
        <v>295</v>
      </c>
      <c r="BM1573" s="187" t="s">
        <v>1482</v>
      </c>
    </row>
    <row r="1574" spans="1:65" s="2" customFormat="1" ht="11.25">
      <c r="A1574" s="36"/>
      <c r="B1574" s="37"/>
      <c r="C1574" s="38"/>
      <c r="D1574" s="222" t="s">
        <v>214</v>
      </c>
      <c r="E1574" s="38"/>
      <c r="F1574" s="223" t="s">
        <v>1483</v>
      </c>
      <c r="G1574" s="38"/>
      <c r="H1574" s="38"/>
      <c r="I1574" s="224"/>
      <c r="J1574" s="38"/>
      <c r="K1574" s="38"/>
      <c r="L1574" s="41"/>
      <c r="M1574" s="225"/>
      <c r="N1574" s="226"/>
      <c r="O1574" s="66"/>
      <c r="P1574" s="66"/>
      <c r="Q1574" s="66"/>
      <c r="R1574" s="66"/>
      <c r="S1574" s="66"/>
      <c r="T1574" s="67"/>
      <c r="U1574" s="36"/>
      <c r="V1574" s="36"/>
      <c r="W1574" s="36"/>
      <c r="X1574" s="36"/>
      <c r="Y1574" s="36"/>
      <c r="Z1574" s="36"/>
      <c r="AA1574" s="36"/>
      <c r="AB1574" s="36"/>
      <c r="AC1574" s="36"/>
      <c r="AD1574" s="36"/>
      <c r="AE1574" s="36"/>
      <c r="AT1574" s="19" t="s">
        <v>214</v>
      </c>
      <c r="AU1574" s="19" t="s">
        <v>88</v>
      </c>
    </row>
    <row r="1575" spans="1:65" s="12" customFormat="1" ht="22.9" customHeight="1">
      <c r="B1575" s="160"/>
      <c r="C1575" s="161"/>
      <c r="D1575" s="162" t="s">
        <v>77</v>
      </c>
      <c r="E1575" s="174" t="s">
        <v>1484</v>
      </c>
      <c r="F1575" s="174" t="s">
        <v>1485</v>
      </c>
      <c r="G1575" s="161"/>
      <c r="H1575" s="161"/>
      <c r="I1575" s="164"/>
      <c r="J1575" s="175">
        <f>BK1575</f>
        <v>0</v>
      </c>
      <c r="K1575" s="161"/>
      <c r="L1575" s="166"/>
      <c r="M1575" s="167"/>
      <c r="N1575" s="168"/>
      <c r="O1575" s="168"/>
      <c r="P1575" s="169">
        <f>SUM(P1576:P1613)</f>
        <v>0</v>
      </c>
      <c r="Q1575" s="168"/>
      <c r="R1575" s="169">
        <f>SUM(R1576:R1613)</f>
        <v>1.8410799999999998</v>
      </c>
      <c r="S1575" s="168"/>
      <c r="T1575" s="170">
        <f>SUM(T1576:T1613)</f>
        <v>1.6680000000000001</v>
      </c>
      <c r="AR1575" s="171" t="s">
        <v>88</v>
      </c>
      <c r="AT1575" s="172" t="s">
        <v>77</v>
      </c>
      <c r="AU1575" s="172" t="s">
        <v>86</v>
      </c>
      <c r="AY1575" s="171" t="s">
        <v>193</v>
      </c>
      <c r="BK1575" s="173">
        <f>SUM(BK1576:BK1613)</f>
        <v>0</v>
      </c>
    </row>
    <row r="1576" spans="1:65" s="2" customFormat="1" ht="44.25" customHeight="1">
      <c r="A1576" s="36"/>
      <c r="B1576" s="37"/>
      <c r="C1576" s="176" t="s">
        <v>1486</v>
      </c>
      <c r="D1576" s="176" t="s">
        <v>196</v>
      </c>
      <c r="E1576" s="177" t="s">
        <v>1487</v>
      </c>
      <c r="F1576" s="178" t="s">
        <v>1488</v>
      </c>
      <c r="G1576" s="179" t="s">
        <v>97</v>
      </c>
      <c r="H1576" s="180">
        <v>6</v>
      </c>
      <c r="I1576" s="181"/>
      <c r="J1576" s="182">
        <f>ROUND(I1576*H1576,2)</f>
        <v>0</v>
      </c>
      <c r="K1576" s="178" t="s">
        <v>19</v>
      </c>
      <c r="L1576" s="41"/>
      <c r="M1576" s="183" t="s">
        <v>19</v>
      </c>
      <c r="N1576" s="184" t="s">
        <v>49</v>
      </c>
      <c r="O1576" s="66"/>
      <c r="P1576" s="185">
        <f>O1576*H1576</f>
        <v>0</v>
      </c>
      <c r="Q1576" s="185">
        <v>0</v>
      </c>
      <c r="R1576" s="185">
        <f>Q1576*H1576</f>
        <v>0</v>
      </c>
      <c r="S1576" s="185">
        <v>0</v>
      </c>
      <c r="T1576" s="186">
        <f>S1576*H1576</f>
        <v>0</v>
      </c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R1576" s="187" t="s">
        <v>295</v>
      </c>
      <c r="AT1576" s="187" t="s">
        <v>196</v>
      </c>
      <c r="AU1576" s="187" t="s">
        <v>88</v>
      </c>
      <c r="AY1576" s="19" t="s">
        <v>193</v>
      </c>
      <c r="BE1576" s="188">
        <f>IF(N1576="základní",J1576,0)</f>
        <v>0</v>
      </c>
      <c r="BF1576" s="188">
        <f>IF(N1576="snížená",J1576,0)</f>
        <v>0</v>
      </c>
      <c r="BG1576" s="188">
        <f>IF(N1576="zákl. přenesená",J1576,0)</f>
        <v>0</v>
      </c>
      <c r="BH1576" s="188">
        <f>IF(N1576="sníž. přenesená",J1576,0)</f>
        <v>0</v>
      </c>
      <c r="BI1576" s="188">
        <f>IF(N1576="nulová",J1576,0)</f>
        <v>0</v>
      </c>
      <c r="BJ1576" s="19" t="s">
        <v>86</v>
      </c>
      <c r="BK1576" s="188">
        <f>ROUND(I1576*H1576,2)</f>
        <v>0</v>
      </c>
      <c r="BL1576" s="19" t="s">
        <v>295</v>
      </c>
      <c r="BM1576" s="187" t="s">
        <v>1489</v>
      </c>
    </row>
    <row r="1577" spans="1:65" s="13" customFormat="1" ht="11.25">
      <c r="B1577" s="189"/>
      <c r="C1577" s="190"/>
      <c r="D1577" s="191" t="s">
        <v>202</v>
      </c>
      <c r="E1577" s="192" t="s">
        <v>19</v>
      </c>
      <c r="F1577" s="193" t="s">
        <v>203</v>
      </c>
      <c r="G1577" s="190"/>
      <c r="H1577" s="192" t="s">
        <v>19</v>
      </c>
      <c r="I1577" s="194"/>
      <c r="J1577" s="190"/>
      <c r="K1577" s="190"/>
      <c r="L1577" s="195"/>
      <c r="M1577" s="196"/>
      <c r="N1577" s="197"/>
      <c r="O1577" s="197"/>
      <c r="P1577" s="197"/>
      <c r="Q1577" s="197"/>
      <c r="R1577" s="197"/>
      <c r="S1577" s="197"/>
      <c r="T1577" s="198"/>
      <c r="AT1577" s="199" t="s">
        <v>202</v>
      </c>
      <c r="AU1577" s="199" t="s">
        <v>88</v>
      </c>
      <c r="AV1577" s="13" t="s">
        <v>86</v>
      </c>
      <c r="AW1577" s="13" t="s">
        <v>37</v>
      </c>
      <c r="AX1577" s="13" t="s">
        <v>78</v>
      </c>
      <c r="AY1577" s="199" t="s">
        <v>193</v>
      </c>
    </row>
    <row r="1578" spans="1:65" s="13" customFormat="1" ht="11.25">
      <c r="B1578" s="189"/>
      <c r="C1578" s="190"/>
      <c r="D1578" s="191" t="s">
        <v>202</v>
      </c>
      <c r="E1578" s="192" t="s">
        <v>19</v>
      </c>
      <c r="F1578" s="193" t="s">
        <v>204</v>
      </c>
      <c r="G1578" s="190"/>
      <c r="H1578" s="192" t="s">
        <v>19</v>
      </c>
      <c r="I1578" s="194"/>
      <c r="J1578" s="190"/>
      <c r="K1578" s="190"/>
      <c r="L1578" s="195"/>
      <c r="M1578" s="196"/>
      <c r="N1578" s="197"/>
      <c r="O1578" s="197"/>
      <c r="P1578" s="197"/>
      <c r="Q1578" s="197"/>
      <c r="R1578" s="197"/>
      <c r="S1578" s="197"/>
      <c r="T1578" s="198"/>
      <c r="AT1578" s="199" t="s">
        <v>202</v>
      </c>
      <c r="AU1578" s="199" t="s">
        <v>88</v>
      </c>
      <c r="AV1578" s="13" t="s">
        <v>86</v>
      </c>
      <c r="AW1578" s="13" t="s">
        <v>37</v>
      </c>
      <c r="AX1578" s="13" t="s">
        <v>78</v>
      </c>
      <c r="AY1578" s="199" t="s">
        <v>193</v>
      </c>
    </row>
    <row r="1579" spans="1:65" s="13" customFormat="1" ht="11.25">
      <c r="B1579" s="189"/>
      <c r="C1579" s="190"/>
      <c r="D1579" s="191" t="s">
        <v>202</v>
      </c>
      <c r="E1579" s="192" t="s">
        <v>19</v>
      </c>
      <c r="F1579" s="193" t="s">
        <v>205</v>
      </c>
      <c r="G1579" s="190"/>
      <c r="H1579" s="192" t="s">
        <v>19</v>
      </c>
      <c r="I1579" s="194"/>
      <c r="J1579" s="190"/>
      <c r="K1579" s="190"/>
      <c r="L1579" s="195"/>
      <c r="M1579" s="196"/>
      <c r="N1579" s="197"/>
      <c r="O1579" s="197"/>
      <c r="P1579" s="197"/>
      <c r="Q1579" s="197"/>
      <c r="R1579" s="197"/>
      <c r="S1579" s="197"/>
      <c r="T1579" s="198"/>
      <c r="AT1579" s="199" t="s">
        <v>202</v>
      </c>
      <c r="AU1579" s="199" t="s">
        <v>88</v>
      </c>
      <c r="AV1579" s="13" t="s">
        <v>86</v>
      </c>
      <c r="AW1579" s="13" t="s">
        <v>37</v>
      </c>
      <c r="AX1579" s="13" t="s">
        <v>78</v>
      </c>
      <c r="AY1579" s="199" t="s">
        <v>193</v>
      </c>
    </row>
    <row r="1580" spans="1:65" s="13" customFormat="1" ht="11.25">
      <c r="B1580" s="189"/>
      <c r="C1580" s="190"/>
      <c r="D1580" s="191" t="s">
        <v>202</v>
      </c>
      <c r="E1580" s="192" t="s">
        <v>19</v>
      </c>
      <c r="F1580" s="193" t="s">
        <v>1490</v>
      </c>
      <c r="G1580" s="190"/>
      <c r="H1580" s="192" t="s">
        <v>19</v>
      </c>
      <c r="I1580" s="194"/>
      <c r="J1580" s="190"/>
      <c r="K1580" s="190"/>
      <c r="L1580" s="195"/>
      <c r="M1580" s="196"/>
      <c r="N1580" s="197"/>
      <c r="O1580" s="197"/>
      <c r="P1580" s="197"/>
      <c r="Q1580" s="197"/>
      <c r="R1580" s="197"/>
      <c r="S1580" s="197"/>
      <c r="T1580" s="198"/>
      <c r="AT1580" s="199" t="s">
        <v>202</v>
      </c>
      <c r="AU1580" s="199" t="s">
        <v>88</v>
      </c>
      <c r="AV1580" s="13" t="s">
        <v>86</v>
      </c>
      <c r="AW1580" s="13" t="s">
        <v>37</v>
      </c>
      <c r="AX1580" s="13" t="s">
        <v>78</v>
      </c>
      <c r="AY1580" s="199" t="s">
        <v>193</v>
      </c>
    </row>
    <row r="1581" spans="1:65" s="14" customFormat="1" ht="11.25">
      <c r="B1581" s="200"/>
      <c r="C1581" s="201"/>
      <c r="D1581" s="191" t="s">
        <v>202</v>
      </c>
      <c r="E1581" s="202" t="s">
        <v>19</v>
      </c>
      <c r="F1581" s="203" t="s">
        <v>1491</v>
      </c>
      <c r="G1581" s="201"/>
      <c r="H1581" s="204">
        <v>6</v>
      </c>
      <c r="I1581" s="205"/>
      <c r="J1581" s="201"/>
      <c r="K1581" s="201"/>
      <c r="L1581" s="206"/>
      <c r="M1581" s="207"/>
      <c r="N1581" s="208"/>
      <c r="O1581" s="208"/>
      <c r="P1581" s="208"/>
      <c r="Q1581" s="208"/>
      <c r="R1581" s="208"/>
      <c r="S1581" s="208"/>
      <c r="T1581" s="209"/>
      <c r="AT1581" s="210" t="s">
        <v>202</v>
      </c>
      <c r="AU1581" s="210" t="s">
        <v>88</v>
      </c>
      <c r="AV1581" s="14" t="s">
        <v>88</v>
      </c>
      <c r="AW1581" s="14" t="s">
        <v>37</v>
      </c>
      <c r="AX1581" s="14" t="s">
        <v>78</v>
      </c>
      <c r="AY1581" s="210" t="s">
        <v>193</v>
      </c>
    </row>
    <row r="1582" spans="1:65" s="15" customFormat="1" ht="11.25">
      <c r="B1582" s="211"/>
      <c r="C1582" s="212"/>
      <c r="D1582" s="191" t="s">
        <v>202</v>
      </c>
      <c r="E1582" s="213" t="s">
        <v>19</v>
      </c>
      <c r="F1582" s="214" t="s">
        <v>207</v>
      </c>
      <c r="G1582" s="212"/>
      <c r="H1582" s="215">
        <v>6</v>
      </c>
      <c r="I1582" s="216"/>
      <c r="J1582" s="212"/>
      <c r="K1582" s="212"/>
      <c r="L1582" s="217"/>
      <c r="M1582" s="218"/>
      <c r="N1582" s="219"/>
      <c r="O1582" s="219"/>
      <c r="P1582" s="219"/>
      <c r="Q1582" s="219"/>
      <c r="R1582" s="219"/>
      <c r="S1582" s="219"/>
      <c r="T1582" s="220"/>
      <c r="AT1582" s="221" t="s">
        <v>202</v>
      </c>
      <c r="AU1582" s="221" t="s">
        <v>88</v>
      </c>
      <c r="AV1582" s="15" t="s">
        <v>200</v>
      </c>
      <c r="AW1582" s="15" t="s">
        <v>37</v>
      </c>
      <c r="AX1582" s="15" t="s">
        <v>86</v>
      </c>
      <c r="AY1582" s="221" t="s">
        <v>193</v>
      </c>
    </row>
    <row r="1583" spans="1:65" s="2" customFormat="1" ht="55.5" customHeight="1">
      <c r="A1583" s="36"/>
      <c r="B1583" s="37"/>
      <c r="C1583" s="176" t="s">
        <v>1492</v>
      </c>
      <c r="D1583" s="176" t="s">
        <v>196</v>
      </c>
      <c r="E1583" s="177" t="s">
        <v>1493</v>
      </c>
      <c r="F1583" s="178" t="s">
        <v>1494</v>
      </c>
      <c r="G1583" s="179" t="s">
        <v>442</v>
      </c>
      <c r="H1583" s="180">
        <v>4</v>
      </c>
      <c r="I1583" s="181"/>
      <c r="J1583" s="182">
        <f>ROUND(I1583*H1583,2)</f>
        <v>0</v>
      </c>
      <c r="K1583" s="178" t="s">
        <v>212</v>
      </c>
      <c r="L1583" s="41"/>
      <c r="M1583" s="183" t="s">
        <v>19</v>
      </c>
      <c r="N1583" s="184" t="s">
        <v>49</v>
      </c>
      <c r="O1583" s="66"/>
      <c r="P1583" s="185">
        <f>O1583*H1583</f>
        <v>0</v>
      </c>
      <c r="Q1583" s="185">
        <v>2.7E-4</v>
      </c>
      <c r="R1583" s="185">
        <f>Q1583*H1583</f>
        <v>1.08E-3</v>
      </c>
      <c r="S1583" s="185">
        <v>0</v>
      </c>
      <c r="T1583" s="186">
        <f>S1583*H1583</f>
        <v>0</v>
      </c>
      <c r="U1583" s="36"/>
      <c r="V1583" s="36"/>
      <c r="W1583" s="36"/>
      <c r="X1583" s="36"/>
      <c r="Y1583" s="36"/>
      <c r="Z1583" s="36"/>
      <c r="AA1583" s="36"/>
      <c r="AB1583" s="36"/>
      <c r="AC1583" s="36"/>
      <c r="AD1583" s="36"/>
      <c r="AE1583" s="36"/>
      <c r="AR1583" s="187" t="s">
        <v>295</v>
      </c>
      <c r="AT1583" s="187" t="s">
        <v>196</v>
      </c>
      <c r="AU1583" s="187" t="s">
        <v>88</v>
      </c>
      <c r="AY1583" s="19" t="s">
        <v>193</v>
      </c>
      <c r="BE1583" s="188">
        <f>IF(N1583="základní",J1583,0)</f>
        <v>0</v>
      </c>
      <c r="BF1583" s="188">
        <f>IF(N1583="snížená",J1583,0)</f>
        <v>0</v>
      </c>
      <c r="BG1583" s="188">
        <f>IF(N1583="zákl. přenesená",J1583,0)</f>
        <v>0</v>
      </c>
      <c r="BH1583" s="188">
        <f>IF(N1583="sníž. přenesená",J1583,0)</f>
        <v>0</v>
      </c>
      <c r="BI1583" s="188">
        <f>IF(N1583="nulová",J1583,0)</f>
        <v>0</v>
      </c>
      <c r="BJ1583" s="19" t="s">
        <v>86</v>
      </c>
      <c r="BK1583" s="188">
        <f>ROUND(I1583*H1583,2)</f>
        <v>0</v>
      </c>
      <c r="BL1583" s="19" t="s">
        <v>295</v>
      </c>
      <c r="BM1583" s="187" t="s">
        <v>1495</v>
      </c>
    </row>
    <row r="1584" spans="1:65" s="2" customFormat="1" ht="11.25">
      <c r="A1584" s="36"/>
      <c r="B1584" s="37"/>
      <c r="C1584" s="38"/>
      <c r="D1584" s="222" t="s">
        <v>214</v>
      </c>
      <c r="E1584" s="38"/>
      <c r="F1584" s="223" t="s">
        <v>1496</v>
      </c>
      <c r="G1584" s="38"/>
      <c r="H1584" s="38"/>
      <c r="I1584" s="224"/>
      <c r="J1584" s="38"/>
      <c r="K1584" s="38"/>
      <c r="L1584" s="41"/>
      <c r="M1584" s="225"/>
      <c r="N1584" s="226"/>
      <c r="O1584" s="66"/>
      <c r="P1584" s="66"/>
      <c r="Q1584" s="66"/>
      <c r="R1584" s="66"/>
      <c r="S1584" s="66"/>
      <c r="T1584" s="67"/>
      <c r="U1584" s="36"/>
      <c r="V1584" s="36"/>
      <c r="W1584" s="36"/>
      <c r="X1584" s="36"/>
      <c r="Y1584" s="36"/>
      <c r="Z1584" s="36"/>
      <c r="AA1584" s="36"/>
      <c r="AB1584" s="36"/>
      <c r="AC1584" s="36"/>
      <c r="AD1584" s="36"/>
      <c r="AE1584" s="36"/>
      <c r="AT1584" s="19" t="s">
        <v>214</v>
      </c>
      <c r="AU1584" s="19" t="s">
        <v>88</v>
      </c>
    </row>
    <row r="1585" spans="1:65" s="13" customFormat="1" ht="11.25">
      <c r="B1585" s="189"/>
      <c r="C1585" s="190"/>
      <c r="D1585" s="191" t="s">
        <v>202</v>
      </c>
      <c r="E1585" s="192" t="s">
        <v>19</v>
      </c>
      <c r="F1585" s="193" t="s">
        <v>203</v>
      </c>
      <c r="G1585" s="190"/>
      <c r="H1585" s="192" t="s">
        <v>19</v>
      </c>
      <c r="I1585" s="194"/>
      <c r="J1585" s="190"/>
      <c r="K1585" s="190"/>
      <c r="L1585" s="195"/>
      <c r="M1585" s="196"/>
      <c r="N1585" s="197"/>
      <c r="O1585" s="197"/>
      <c r="P1585" s="197"/>
      <c r="Q1585" s="197"/>
      <c r="R1585" s="197"/>
      <c r="S1585" s="197"/>
      <c r="T1585" s="198"/>
      <c r="AT1585" s="199" t="s">
        <v>202</v>
      </c>
      <c r="AU1585" s="199" t="s">
        <v>88</v>
      </c>
      <c r="AV1585" s="13" t="s">
        <v>86</v>
      </c>
      <c r="AW1585" s="13" t="s">
        <v>37</v>
      </c>
      <c r="AX1585" s="13" t="s">
        <v>78</v>
      </c>
      <c r="AY1585" s="199" t="s">
        <v>193</v>
      </c>
    </row>
    <row r="1586" spans="1:65" s="13" customFormat="1" ht="11.25">
      <c r="B1586" s="189"/>
      <c r="C1586" s="190"/>
      <c r="D1586" s="191" t="s">
        <v>202</v>
      </c>
      <c r="E1586" s="192" t="s">
        <v>19</v>
      </c>
      <c r="F1586" s="193" t="s">
        <v>1497</v>
      </c>
      <c r="G1586" s="190"/>
      <c r="H1586" s="192" t="s">
        <v>19</v>
      </c>
      <c r="I1586" s="194"/>
      <c r="J1586" s="190"/>
      <c r="K1586" s="190"/>
      <c r="L1586" s="195"/>
      <c r="M1586" s="196"/>
      <c r="N1586" s="197"/>
      <c r="O1586" s="197"/>
      <c r="P1586" s="197"/>
      <c r="Q1586" s="197"/>
      <c r="R1586" s="197"/>
      <c r="S1586" s="197"/>
      <c r="T1586" s="198"/>
      <c r="AT1586" s="199" t="s">
        <v>202</v>
      </c>
      <c r="AU1586" s="199" t="s">
        <v>88</v>
      </c>
      <c r="AV1586" s="13" t="s">
        <v>86</v>
      </c>
      <c r="AW1586" s="13" t="s">
        <v>37</v>
      </c>
      <c r="AX1586" s="13" t="s">
        <v>78</v>
      </c>
      <c r="AY1586" s="199" t="s">
        <v>193</v>
      </c>
    </row>
    <row r="1587" spans="1:65" s="13" customFormat="1" ht="11.25">
      <c r="B1587" s="189"/>
      <c r="C1587" s="190"/>
      <c r="D1587" s="191" t="s">
        <v>202</v>
      </c>
      <c r="E1587" s="192" t="s">
        <v>19</v>
      </c>
      <c r="F1587" s="193" t="s">
        <v>205</v>
      </c>
      <c r="G1587" s="190"/>
      <c r="H1587" s="192" t="s">
        <v>19</v>
      </c>
      <c r="I1587" s="194"/>
      <c r="J1587" s="190"/>
      <c r="K1587" s="190"/>
      <c r="L1587" s="195"/>
      <c r="M1587" s="196"/>
      <c r="N1587" s="197"/>
      <c r="O1587" s="197"/>
      <c r="P1587" s="197"/>
      <c r="Q1587" s="197"/>
      <c r="R1587" s="197"/>
      <c r="S1587" s="197"/>
      <c r="T1587" s="198"/>
      <c r="AT1587" s="199" t="s">
        <v>202</v>
      </c>
      <c r="AU1587" s="199" t="s">
        <v>88</v>
      </c>
      <c r="AV1587" s="13" t="s">
        <v>86</v>
      </c>
      <c r="AW1587" s="13" t="s">
        <v>37</v>
      </c>
      <c r="AX1587" s="13" t="s">
        <v>78</v>
      </c>
      <c r="AY1587" s="199" t="s">
        <v>193</v>
      </c>
    </row>
    <row r="1588" spans="1:65" s="14" customFormat="1" ht="11.25">
      <c r="B1588" s="200"/>
      <c r="C1588" s="201"/>
      <c r="D1588" s="191" t="s">
        <v>202</v>
      </c>
      <c r="E1588" s="202" t="s">
        <v>19</v>
      </c>
      <c r="F1588" s="203" t="s">
        <v>1498</v>
      </c>
      <c r="G1588" s="201"/>
      <c r="H1588" s="204">
        <v>4</v>
      </c>
      <c r="I1588" s="205"/>
      <c r="J1588" s="201"/>
      <c r="K1588" s="201"/>
      <c r="L1588" s="206"/>
      <c r="M1588" s="207"/>
      <c r="N1588" s="208"/>
      <c r="O1588" s="208"/>
      <c r="P1588" s="208"/>
      <c r="Q1588" s="208"/>
      <c r="R1588" s="208"/>
      <c r="S1588" s="208"/>
      <c r="T1588" s="209"/>
      <c r="AT1588" s="210" t="s">
        <v>202</v>
      </c>
      <c r="AU1588" s="210" t="s">
        <v>88</v>
      </c>
      <c r="AV1588" s="14" t="s">
        <v>88</v>
      </c>
      <c r="AW1588" s="14" t="s">
        <v>37</v>
      </c>
      <c r="AX1588" s="14" t="s">
        <v>78</v>
      </c>
      <c r="AY1588" s="210" t="s">
        <v>193</v>
      </c>
    </row>
    <row r="1589" spans="1:65" s="15" customFormat="1" ht="11.25">
      <c r="B1589" s="211"/>
      <c r="C1589" s="212"/>
      <c r="D1589" s="191" t="s">
        <v>202</v>
      </c>
      <c r="E1589" s="213" t="s">
        <v>19</v>
      </c>
      <c r="F1589" s="214" t="s">
        <v>207</v>
      </c>
      <c r="G1589" s="212"/>
      <c r="H1589" s="215">
        <v>4</v>
      </c>
      <c r="I1589" s="216"/>
      <c r="J1589" s="212"/>
      <c r="K1589" s="212"/>
      <c r="L1589" s="217"/>
      <c r="M1589" s="218"/>
      <c r="N1589" s="219"/>
      <c r="O1589" s="219"/>
      <c r="P1589" s="219"/>
      <c r="Q1589" s="219"/>
      <c r="R1589" s="219"/>
      <c r="S1589" s="219"/>
      <c r="T1589" s="220"/>
      <c r="AT1589" s="221" t="s">
        <v>202</v>
      </c>
      <c r="AU1589" s="221" t="s">
        <v>88</v>
      </c>
      <c r="AV1589" s="15" t="s">
        <v>200</v>
      </c>
      <c r="AW1589" s="15" t="s">
        <v>37</v>
      </c>
      <c r="AX1589" s="15" t="s">
        <v>86</v>
      </c>
      <c r="AY1589" s="221" t="s">
        <v>193</v>
      </c>
    </row>
    <row r="1590" spans="1:65" s="2" customFormat="1" ht="24.2" customHeight="1">
      <c r="A1590" s="36"/>
      <c r="B1590" s="37"/>
      <c r="C1590" s="239" t="s">
        <v>1499</v>
      </c>
      <c r="D1590" s="239" t="s">
        <v>944</v>
      </c>
      <c r="E1590" s="240" t="s">
        <v>1500</v>
      </c>
      <c r="F1590" s="241" t="s">
        <v>1501</v>
      </c>
      <c r="G1590" s="242" t="s">
        <v>442</v>
      </c>
      <c r="H1590" s="243">
        <v>4</v>
      </c>
      <c r="I1590" s="244"/>
      <c r="J1590" s="245">
        <f>ROUND(I1590*H1590,2)</f>
        <v>0</v>
      </c>
      <c r="K1590" s="241" t="s">
        <v>19</v>
      </c>
      <c r="L1590" s="246"/>
      <c r="M1590" s="247" t="s">
        <v>19</v>
      </c>
      <c r="N1590" s="248" t="s">
        <v>49</v>
      </c>
      <c r="O1590" s="66"/>
      <c r="P1590" s="185">
        <f>O1590*H1590</f>
        <v>0</v>
      </c>
      <c r="Q1590" s="185">
        <v>2.3699999999999999E-2</v>
      </c>
      <c r="R1590" s="185">
        <f>Q1590*H1590</f>
        <v>9.4799999999999995E-2</v>
      </c>
      <c r="S1590" s="185">
        <v>0</v>
      </c>
      <c r="T1590" s="186">
        <f>S1590*H1590</f>
        <v>0</v>
      </c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R1590" s="187" t="s">
        <v>417</v>
      </c>
      <c r="AT1590" s="187" t="s">
        <v>944</v>
      </c>
      <c r="AU1590" s="187" t="s">
        <v>88</v>
      </c>
      <c r="AY1590" s="19" t="s">
        <v>193</v>
      </c>
      <c r="BE1590" s="188">
        <f>IF(N1590="základní",J1590,0)</f>
        <v>0</v>
      </c>
      <c r="BF1590" s="188">
        <f>IF(N1590="snížená",J1590,0)</f>
        <v>0</v>
      </c>
      <c r="BG1590" s="188">
        <f>IF(N1590="zákl. přenesená",J1590,0)</f>
        <v>0</v>
      </c>
      <c r="BH1590" s="188">
        <f>IF(N1590="sníž. přenesená",J1590,0)</f>
        <v>0</v>
      </c>
      <c r="BI1590" s="188">
        <f>IF(N1590="nulová",J1590,0)</f>
        <v>0</v>
      </c>
      <c r="BJ1590" s="19" t="s">
        <v>86</v>
      </c>
      <c r="BK1590" s="188">
        <f>ROUND(I1590*H1590,2)</f>
        <v>0</v>
      </c>
      <c r="BL1590" s="19" t="s">
        <v>295</v>
      </c>
      <c r="BM1590" s="187" t="s">
        <v>1502</v>
      </c>
    </row>
    <row r="1591" spans="1:65" s="2" customFormat="1" ht="24.2" customHeight="1">
      <c r="A1591" s="36"/>
      <c r="B1591" s="37"/>
      <c r="C1591" s="239" t="s">
        <v>1503</v>
      </c>
      <c r="D1591" s="239" t="s">
        <v>944</v>
      </c>
      <c r="E1591" s="240" t="s">
        <v>1504</v>
      </c>
      <c r="F1591" s="241" t="s">
        <v>1505</v>
      </c>
      <c r="G1591" s="242" t="s">
        <v>442</v>
      </c>
      <c r="H1591" s="243">
        <v>4</v>
      </c>
      <c r="I1591" s="244"/>
      <c r="J1591" s="245">
        <f>ROUND(I1591*H1591,2)</f>
        <v>0</v>
      </c>
      <c r="K1591" s="241" t="s">
        <v>19</v>
      </c>
      <c r="L1591" s="246"/>
      <c r="M1591" s="247" t="s">
        <v>19</v>
      </c>
      <c r="N1591" s="248" t="s">
        <v>49</v>
      </c>
      <c r="O1591" s="66"/>
      <c r="P1591" s="185">
        <f>O1591*H1591</f>
        <v>0</v>
      </c>
      <c r="Q1591" s="185">
        <v>6.4999999999999997E-3</v>
      </c>
      <c r="R1591" s="185">
        <f>Q1591*H1591</f>
        <v>2.5999999999999999E-2</v>
      </c>
      <c r="S1591" s="185">
        <v>0</v>
      </c>
      <c r="T1591" s="186">
        <f>S1591*H1591</f>
        <v>0</v>
      </c>
      <c r="U1591" s="36"/>
      <c r="V1591" s="36"/>
      <c r="W1591" s="36"/>
      <c r="X1591" s="36"/>
      <c r="Y1591" s="36"/>
      <c r="Z1591" s="36"/>
      <c r="AA1591" s="36"/>
      <c r="AB1591" s="36"/>
      <c r="AC1591" s="36"/>
      <c r="AD1591" s="36"/>
      <c r="AE1591" s="36"/>
      <c r="AR1591" s="187" t="s">
        <v>417</v>
      </c>
      <c r="AT1591" s="187" t="s">
        <v>944</v>
      </c>
      <c r="AU1591" s="187" t="s">
        <v>88</v>
      </c>
      <c r="AY1591" s="19" t="s">
        <v>193</v>
      </c>
      <c r="BE1591" s="188">
        <f>IF(N1591="základní",J1591,0)</f>
        <v>0</v>
      </c>
      <c r="BF1591" s="188">
        <f>IF(N1591="snížená",J1591,0)</f>
        <v>0</v>
      </c>
      <c r="BG1591" s="188">
        <f>IF(N1591="zákl. přenesená",J1591,0)</f>
        <v>0</v>
      </c>
      <c r="BH1591" s="188">
        <f>IF(N1591="sníž. přenesená",J1591,0)</f>
        <v>0</v>
      </c>
      <c r="BI1591" s="188">
        <f>IF(N1591="nulová",J1591,0)</f>
        <v>0</v>
      </c>
      <c r="BJ1591" s="19" t="s">
        <v>86</v>
      </c>
      <c r="BK1591" s="188">
        <f>ROUND(I1591*H1591,2)</f>
        <v>0</v>
      </c>
      <c r="BL1591" s="19" t="s">
        <v>295</v>
      </c>
      <c r="BM1591" s="187" t="s">
        <v>1506</v>
      </c>
    </row>
    <row r="1592" spans="1:65" s="2" customFormat="1" ht="21.75" customHeight="1">
      <c r="A1592" s="36"/>
      <c r="B1592" s="37"/>
      <c r="C1592" s="239" t="s">
        <v>1507</v>
      </c>
      <c r="D1592" s="239" t="s">
        <v>944</v>
      </c>
      <c r="E1592" s="240" t="s">
        <v>1508</v>
      </c>
      <c r="F1592" s="241" t="s">
        <v>1509</v>
      </c>
      <c r="G1592" s="242" t="s">
        <v>442</v>
      </c>
      <c r="H1592" s="243">
        <v>4</v>
      </c>
      <c r="I1592" s="244"/>
      <c r="J1592" s="245">
        <f>ROUND(I1592*H1592,2)</f>
        <v>0</v>
      </c>
      <c r="K1592" s="241" t="s">
        <v>212</v>
      </c>
      <c r="L1592" s="246"/>
      <c r="M1592" s="247" t="s">
        <v>19</v>
      </c>
      <c r="N1592" s="248" t="s">
        <v>49</v>
      </c>
      <c r="O1592" s="66"/>
      <c r="P1592" s="185">
        <f>O1592*H1592</f>
        <v>0</v>
      </c>
      <c r="Q1592" s="185">
        <v>6.8000000000000005E-4</v>
      </c>
      <c r="R1592" s="185">
        <f>Q1592*H1592</f>
        <v>2.7200000000000002E-3</v>
      </c>
      <c r="S1592" s="185">
        <v>0</v>
      </c>
      <c r="T1592" s="186">
        <f>S1592*H1592</f>
        <v>0</v>
      </c>
      <c r="U1592" s="36"/>
      <c r="V1592" s="36"/>
      <c r="W1592" s="36"/>
      <c r="X1592" s="36"/>
      <c r="Y1592" s="36"/>
      <c r="Z1592" s="36"/>
      <c r="AA1592" s="36"/>
      <c r="AB1592" s="36"/>
      <c r="AC1592" s="36"/>
      <c r="AD1592" s="36"/>
      <c r="AE1592" s="36"/>
      <c r="AR1592" s="187" t="s">
        <v>417</v>
      </c>
      <c r="AT1592" s="187" t="s">
        <v>944</v>
      </c>
      <c r="AU1592" s="187" t="s">
        <v>88</v>
      </c>
      <c r="AY1592" s="19" t="s">
        <v>193</v>
      </c>
      <c r="BE1592" s="188">
        <f>IF(N1592="základní",J1592,0)</f>
        <v>0</v>
      </c>
      <c r="BF1592" s="188">
        <f>IF(N1592="snížená",J1592,0)</f>
        <v>0</v>
      </c>
      <c r="BG1592" s="188">
        <f>IF(N1592="zákl. přenesená",J1592,0)</f>
        <v>0</v>
      </c>
      <c r="BH1592" s="188">
        <f>IF(N1592="sníž. přenesená",J1592,0)</f>
        <v>0</v>
      </c>
      <c r="BI1592" s="188">
        <f>IF(N1592="nulová",J1592,0)</f>
        <v>0</v>
      </c>
      <c r="BJ1592" s="19" t="s">
        <v>86</v>
      </c>
      <c r="BK1592" s="188">
        <f>ROUND(I1592*H1592,2)</f>
        <v>0</v>
      </c>
      <c r="BL1592" s="19" t="s">
        <v>295</v>
      </c>
      <c r="BM1592" s="187" t="s">
        <v>1510</v>
      </c>
    </row>
    <row r="1593" spans="1:65" s="2" customFormat="1" ht="16.5" customHeight="1">
      <c r="A1593" s="36"/>
      <c r="B1593" s="37"/>
      <c r="C1593" s="239" t="s">
        <v>1511</v>
      </c>
      <c r="D1593" s="239" t="s">
        <v>944</v>
      </c>
      <c r="E1593" s="240" t="s">
        <v>1512</v>
      </c>
      <c r="F1593" s="241" t="s">
        <v>1513</v>
      </c>
      <c r="G1593" s="242" t="s">
        <v>1514</v>
      </c>
      <c r="H1593" s="243">
        <v>4</v>
      </c>
      <c r="I1593" s="244"/>
      <c r="J1593" s="245">
        <f>ROUND(I1593*H1593,2)</f>
        <v>0</v>
      </c>
      <c r="K1593" s="241" t="s">
        <v>212</v>
      </c>
      <c r="L1593" s="246"/>
      <c r="M1593" s="247" t="s">
        <v>19</v>
      </c>
      <c r="N1593" s="248" t="s">
        <v>49</v>
      </c>
      <c r="O1593" s="66"/>
      <c r="P1593" s="185">
        <f>O1593*H1593</f>
        <v>0</v>
      </c>
      <c r="Q1593" s="185">
        <v>2.7000000000000001E-3</v>
      </c>
      <c r="R1593" s="185">
        <f>Q1593*H1593</f>
        <v>1.0800000000000001E-2</v>
      </c>
      <c r="S1593" s="185">
        <v>0</v>
      </c>
      <c r="T1593" s="186">
        <f>S1593*H1593</f>
        <v>0</v>
      </c>
      <c r="U1593" s="36"/>
      <c r="V1593" s="36"/>
      <c r="W1593" s="36"/>
      <c r="X1593" s="36"/>
      <c r="Y1593" s="36"/>
      <c r="Z1593" s="36"/>
      <c r="AA1593" s="36"/>
      <c r="AB1593" s="36"/>
      <c r="AC1593" s="36"/>
      <c r="AD1593" s="36"/>
      <c r="AE1593" s="36"/>
      <c r="AR1593" s="187" t="s">
        <v>417</v>
      </c>
      <c r="AT1593" s="187" t="s">
        <v>944</v>
      </c>
      <c r="AU1593" s="187" t="s">
        <v>88</v>
      </c>
      <c r="AY1593" s="19" t="s">
        <v>193</v>
      </c>
      <c r="BE1593" s="188">
        <f>IF(N1593="základní",J1593,0)</f>
        <v>0</v>
      </c>
      <c r="BF1593" s="188">
        <f>IF(N1593="snížená",J1593,0)</f>
        <v>0</v>
      </c>
      <c r="BG1593" s="188">
        <f>IF(N1593="zákl. přenesená",J1593,0)</f>
        <v>0</v>
      </c>
      <c r="BH1593" s="188">
        <f>IF(N1593="sníž. přenesená",J1593,0)</f>
        <v>0</v>
      </c>
      <c r="BI1593" s="188">
        <f>IF(N1593="nulová",J1593,0)</f>
        <v>0</v>
      </c>
      <c r="BJ1593" s="19" t="s">
        <v>86</v>
      </c>
      <c r="BK1593" s="188">
        <f>ROUND(I1593*H1593,2)</f>
        <v>0</v>
      </c>
      <c r="BL1593" s="19" t="s">
        <v>295</v>
      </c>
      <c r="BM1593" s="187" t="s">
        <v>1515</v>
      </c>
    </row>
    <row r="1594" spans="1:65" s="2" customFormat="1" ht="55.5" customHeight="1">
      <c r="A1594" s="36"/>
      <c r="B1594" s="37"/>
      <c r="C1594" s="176" t="s">
        <v>1516</v>
      </c>
      <c r="D1594" s="176" t="s">
        <v>196</v>
      </c>
      <c r="E1594" s="177" t="s">
        <v>1517</v>
      </c>
      <c r="F1594" s="178" t="s">
        <v>1518</v>
      </c>
      <c r="G1594" s="179" t="s">
        <v>442</v>
      </c>
      <c r="H1594" s="180">
        <v>36</v>
      </c>
      <c r="I1594" s="181"/>
      <c r="J1594" s="182">
        <f>ROUND(I1594*H1594,2)</f>
        <v>0</v>
      </c>
      <c r="K1594" s="178" t="s">
        <v>212</v>
      </c>
      <c r="L1594" s="41"/>
      <c r="M1594" s="183" t="s">
        <v>19</v>
      </c>
      <c r="N1594" s="184" t="s">
        <v>49</v>
      </c>
      <c r="O1594" s="66"/>
      <c r="P1594" s="185">
        <f>O1594*H1594</f>
        <v>0</v>
      </c>
      <c r="Q1594" s="185">
        <v>2.5999999999999998E-4</v>
      </c>
      <c r="R1594" s="185">
        <f>Q1594*H1594</f>
        <v>9.3599999999999985E-3</v>
      </c>
      <c r="S1594" s="185">
        <v>0</v>
      </c>
      <c r="T1594" s="186">
        <f>S1594*H1594</f>
        <v>0</v>
      </c>
      <c r="U1594" s="36"/>
      <c r="V1594" s="36"/>
      <c r="W1594" s="36"/>
      <c r="X1594" s="36"/>
      <c r="Y1594" s="36"/>
      <c r="Z1594" s="36"/>
      <c r="AA1594" s="36"/>
      <c r="AB1594" s="36"/>
      <c r="AC1594" s="36"/>
      <c r="AD1594" s="36"/>
      <c r="AE1594" s="36"/>
      <c r="AR1594" s="187" t="s">
        <v>295</v>
      </c>
      <c r="AT1594" s="187" t="s">
        <v>196</v>
      </c>
      <c r="AU1594" s="187" t="s">
        <v>88</v>
      </c>
      <c r="AY1594" s="19" t="s">
        <v>193</v>
      </c>
      <c r="BE1594" s="188">
        <f>IF(N1594="základní",J1594,0)</f>
        <v>0</v>
      </c>
      <c r="BF1594" s="188">
        <f>IF(N1594="snížená",J1594,0)</f>
        <v>0</v>
      </c>
      <c r="BG1594" s="188">
        <f>IF(N1594="zákl. přenesená",J1594,0)</f>
        <v>0</v>
      </c>
      <c r="BH1594" s="188">
        <f>IF(N1594="sníž. přenesená",J1594,0)</f>
        <v>0</v>
      </c>
      <c r="BI1594" s="188">
        <f>IF(N1594="nulová",J1594,0)</f>
        <v>0</v>
      </c>
      <c r="BJ1594" s="19" t="s">
        <v>86</v>
      </c>
      <c r="BK1594" s="188">
        <f>ROUND(I1594*H1594,2)</f>
        <v>0</v>
      </c>
      <c r="BL1594" s="19" t="s">
        <v>295</v>
      </c>
      <c r="BM1594" s="187" t="s">
        <v>1519</v>
      </c>
    </row>
    <row r="1595" spans="1:65" s="2" customFormat="1" ht="11.25">
      <c r="A1595" s="36"/>
      <c r="B1595" s="37"/>
      <c r="C1595" s="38"/>
      <c r="D1595" s="222" t="s">
        <v>214</v>
      </c>
      <c r="E1595" s="38"/>
      <c r="F1595" s="223" t="s">
        <v>1520</v>
      </c>
      <c r="G1595" s="38"/>
      <c r="H1595" s="38"/>
      <c r="I1595" s="224"/>
      <c r="J1595" s="38"/>
      <c r="K1595" s="38"/>
      <c r="L1595" s="41"/>
      <c r="M1595" s="225"/>
      <c r="N1595" s="226"/>
      <c r="O1595" s="66"/>
      <c r="P1595" s="66"/>
      <c r="Q1595" s="66"/>
      <c r="R1595" s="66"/>
      <c r="S1595" s="66"/>
      <c r="T1595" s="67"/>
      <c r="U1595" s="36"/>
      <c r="V1595" s="36"/>
      <c r="W1595" s="36"/>
      <c r="X1595" s="36"/>
      <c r="Y1595" s="36"/>
      <c r="Z1595" s="36"/>
      <c r="AA1595" s="36"/>
      <c r="AB1595" s="36"/>
      <c r="AC1595" s="36"/>
      <c r="AD1595" s="36"/>
      <c r="AE1595" s="36"/>
      <c r="AT1595" s="19" t="s">
        <v>214</v>
      </c>
      <c r="AU1595" s="19" t="s">
        <v>88</v>
      </c>
    </row>
    <row r="1596" spans="1:65" s="13" customFormat="1" ht="11.25">
      <c r="B1596" s="189"/>
      <c r="C1596" s="190"/>
      <c r="D1596" s="191" t="s">
        <v>202</v>
      </c>
      <c r="E1596" s="192" t="s">
        <v>19</v>
      </c>
      <c r="F1596" s="193" t="s">
        <v>203</v>
      </c>
      <c r="G1596" s="190"/>
      <c r="H1596" s="192" t="s">
        <v>19</v>
      </c>
      <c r="I1596" s="194"/>
      <c r="J1596" s="190"/>
      <c r="K1596" s="190"/>
      <c r="L1596" s="195"/>
      <c r="M1596" s="196"/>
      <c r="N1596" s="197"/>
      <c r="O1596" s="197"/>
      <c r="P1596" s="197"/>
      <c r="Q1596" s="197"/>
      <c r="R1596" s="197"/>
      <c r="S1596" s="197"/>
      <c r="T1596" s="198"/>
      <c r="AT1596" s="199" t="s">
        <v>202</v>
      </c>
      <c r="AU1596" s="199" t="s">
        <v>88</v>
      </c>
      <c r="AV1596" s="13" t="s">
        <v>86</v>
      </c>
      <c r="AW1596" s="13" t="s">
        <v>37</v>
      </c>
      <c r="AX1596" s="13" t="s">
        <v>78</v>
      </c>
      <c r="AY1596" s="199" t="s">
        <v>193</v>
      </c>
    </row>
    <row r="1597" spans="1:65" s="13" customFormat="1" ht="11.25">
      <c r="B1597" s="189"/>
      <c r="C1597" s="190"/>
      <c r="D1597" s="191" t="s">
        <v>202</v>
      </c>
      <c r="E1597" s="192" t="s">
        <v>19</v>
      </c>
      <c r="F1597" s="193" t="s">
        <v>1497</v>
      </c>
      <c r="G1597" s="190"/>
      <c r="H1597" s="192" t="s">
        <v>19</v>
      </c>
      <c r="I1597" s="194"/>
      <c r="J1597" s="190"/>
      <c r="K1597" s="190"/>
      <c r="L1597" s="195"/>
      <c r="M1597" s="196"/>
      <c r="N1597" s="197"/>
      <c r="O1597" s="197"/>
      <c r="P1597" s="197"/>
      <c r="Q1597" s="197"/>
      <c r="R1597" s="197"/>
      <c r="S1597" s="197"/>
      <c r="T1597" s="198"/>
      <c r="AT1597" s="199" t="s">
        <v>202</v>
      </c>
      <c r="AU1597" s="199" t="s">
        <v>88</v>
      </c>
      <c r="AV1597" s="13" t="s">
        <v>86</v>
      </c>
      <c r="AW1597" s="13" t="s">
        <v>37</v>
      </c>
      <c r="AX1597" s="13" t="s">
        <v>78</v>
      </c>
      <c r="AY1597" s="199" t="s">
        <v>193</v>
      </c>
    </row>
    <row r="1598" spans="1:65" s="13" customFormat="1" ht="11.25">
      <c r="B1598" s="189"/>
      <c r="C1598" s="190"/>
      <c r="D1598" s="191" t="s">
        <v>202</v>
      </c>
      <c r="E1598" s="192" t="s">
        <v>19</v>
      </c>
      <c r="F1598" s="193" t="s">
        <v>205</v>
      </c>
      <c r="G1598" s="190"/>
      <c r="H1598" s="192" t="s">
        <v>19</v>
      </c>
      <c r="I1598" s="194"/>
      <c r="J1598" s="190"/>
      <c r="K1598" s="190"/>
      <c r="L1598" s="195"/>
      <c r="M1598" s="196"/>
      <c r="N1598" s="197"/>
      <c r="O1598" s="197"/>
      <c r="P1598" s="197"/>
      <c r="Q1598" s="197"/>
      <c r="R1598" s="197"/>
      <c r="S1598" s="197"/>
      <c r="T1598" s="198"/>
      <c r="AT1598" s="199" t="s">
        <v>202</v>
      </c>
      <c r="AU1598" s="199" t="s">
        <v>88</v>
      </c>
      <c r="AV1598" s="13" t="s">
        <v>86</v>
      </c>
      <c r="AW1598" s="13" t="s">
        <v>37</v>
      </c>
      <c r="AX1598" s="13" t="s">
        <v>78</v>
      </c>
      <c r="AY1598" s="199" t="s">
        <v>193</v>
      </c>
    </row>
    <row r="1599" spans="1:65" s="14" customFormat="1" ht="11.25">
      <c r="B1599" s="200"/>
      <c r="C1599" s="201"/>
      <c r="D1599" s="191" t="s">
        <v>202</v>
      </c>
      <c r="E1599" s="202" t="s">
        <v>19</v>
      </c>
      <c r="F1599" s="203" t="s">
        <v>1521</v>
      </c>
      <c r="G1599" s="201"/>
      <c r="H1599" s="204">
        <v>36</v>
      </c>
      <c r="I1599" s="205"/>
      <c r="J1599" s="201"/>
      <c r="K1599" s="201"/>
      <c r="L1599" s="206"/>
      <c r="M1599" s="207"/>
      <c r="N1599" s="208"/>
      <c r="O1599" s="208"/>
      <c r="P1599" s="208"/>
      <c r="Q1599" s="208"/>
      <c r="R1599" s="208"/>
      <c r="S1599" s="208"/>
      <c r="T1599" s="209"/>
      <c r="AT1599" s="210" t="s">
        <v>202</v>
      </c>
      <c r="AU1599" s="210" t="s">
        <v>88</v>
      </c>
      <c r="AV1599" s="14" t="s">
        <v>88</v>
      </c>
      <c r="AW1599" s="14" t="s">
        <v>37</v>
      </c>
      <c r="AX1599" s="14" t="s">
        <v>78</v>
      </c>
      <c r="AY1599" s="210" t="s">
        <v>193</v>
      </c>
    </row>
    <row r="1600" spans="1:65" s="15" customFormat="1" ht="11.25">
      <c r="B1600" s="211"/>
      <c r="C1600" s="212"/>
      <c r="D1600" s="191" t="s">
        <v>202</v>
      </c>
      <c r="E1600" s="213" t="s">
        <v>19</v>
      </c>
      <c r="F1600" s="214" t="s">
        <v>207</v>
      </c>
      <c r="G1600" s="212"/>
      <c r="H1600" s="215">
        <v>36</v>
      </c>
      <c r="I1600" s="216"/>
      <c r="J1600" s="212"/>
      <c r="K1600" s="212"/>
      <c r="L1600" s="217"/>
      <c r="M1600" s="218"/>
      <c r="N1600" s="219"/>
      <c r="O1600" s="219"/>
      <c r="P1600" s="219"/>
      <c r="Q1600" s="219"/>
      <c r="R1600" s="219"/>
      <c r="S1600" s="219"/>
      <c r="T1600" s="220"/>
      <c r="AT1600" s="221" t="s">
        <v>202</v>
      </c>
      <c r="AU1600" s="221" t="s">
        <v>88</v>
      </c>
      <c r="AV1600" s="15" t="s">
        <v>200</v>
      </c>
      <c r="AW1600" s="15" t="s">
        <v>37</v>
      </c>
      <c r="AX1600" s="15" t="s">
        <v>86</v>
      </c>
      <c r="AY1600" s="221" t="s">
        <v>193</v>
      </c>
    </row>
    <row r="1601" spans="1:65" s="2" customFormat="1" ht="24.2" customHeight="1">
      <c r="A1601" s="36"/>
      <c r="B1601" s="37"/>
      <c r="C1601" s="239" t="s">
        <v>1522</v>
      </c>
      <c r="D1601" s="239" t="s">
        <v>944</v>
      </c>
      <c r="E1601" s="240" t="s">
        <v>1523</v>
      </c>
      <c r="F1601" s="241" t="s">
        <v>1524</v>
      </c>
      <c r="G1601" s="242" t="s">
        <v>442</v>
      </c>
      <c r="H1601" s="243">
        <v>36</v>
      </c>
      <c r="I1601" s="244"/>
      <c r="J1601" s="245">
        <f>ROUND(I1601*H1601,2)</f>
        <v>0</v>
      </c>
      <c r="K1601" s="241" t="s">
        <v>19</v>
      </c>
      <c r="L1601" s="246"/>
      <c r="M1601" s="247" t="s">
        <v>19</v>
      </c>
      <c r="N1601" s="248" t="s">
        <v>49</v>
      </c>
      <c r="O1601" s="66"/>
      <c r="P1601" s="185">
        <f>O1601*H1601</f>
        <v>0</v>
      </c>
      <c r="Q1601" s="185">
        <v>3.5499999999999997E-2</v>
      </c>
      <c r="R1601" s="185">
        <f>Q1601*H1601</f>
        <v>1.2779999999999998</v>
      </c>
      <c r="S1601" s="185">
        <v>0</v>
      </c>
      <c r="T1601" s="186">
        <f>S1601*H1601</f>
        <v>0</v>
      </c>
      <c r="U1601" s="36"/>
      <c r="V1601" s="36"/>
      <c r="W1601" s="36"/>
      <c r="X1601" s="36"/>
      <c r="Y1601" s="36"/>
      <c r="Z1601" s="36"/>
      <c r="AA1601" s="36"/>
      <c r="AB1601" s="36"/>
      <c r="AC1601" s="36"/>
      <c r="AD1601" s="36"/>
      <c r="AE1601" s="36"/>
      <c r="AR1601" s="187" t="s">
        <v>417</v>
      </c>
      <c r="AT1601" s="187" t="s">
        <v>944</v>
      </c>
      <c r="AU1601" s="187" t="s">
        <v>88</v>
      </c>
      <c r="AY1601" s="19" t="s">
        <v>193</v>
      </c>
      <c r="BE1601" s="188">
        <f>IF(N1601="základní",J1601,0)</f>
        <v>0</v>
      </c>
      <c r="BF1601" s="188">
        <f>IF(N1601="snížená",J1601,0)</f>
        <v>0</v>
      </c>
      <c r="BG1601" s="188">
        <f>IF(N1601="zákl. přenesená",J1601,0)</f>
        <v>0</v>
      </c>
      <c r="BH1601" s="188">
        <f>IF(N1601="sníž. přenesená",J1601,0)</f>
        <v>0</v>
      </c>
      <c r="BI1601" s="188">
        <f>IF(N1601="nulová",J1601,0)</f>
        <v>0</v>
      </c>
      <c r="BJ1601" s="19" t="s">
        <v>86</v>
      </c>
      <c r="BK1601" s="188">
        <f>ROUND(I1601*H1601,2)</f>
        <v>0</v>
      </c>
      <c r="BL1601" s="19" t="s">
        <v>295</v>
      </c>
      <c r="BM1601" s="187" t="s">
        <v>1525</v>
      </c>
    </row>
    <row r="1602" spans="1:65" s="2" customFormat="1" ht="24.2" customHeight="1">
      <c r="A1602" s="36"/>
      <c r="B1602" s="37"/>
      <c r="C1602" s="239" t="s">
        <v>1526</v>
      </c>
      <c r="D1602" s="239" t="s">
        <v>944</v>
      </c>
      <c r="E1602" s="240" t="s">
        <v>1527</v>
      </c>
      <c r="F1602" s="241" t="s">
        <v>1528</v>
      </c>
      <c r="G1602" s="242" t="s">
        <v>442</v>
      </c>
      <c r="H1602" s="243">
        <v>36</v>
      </c>
      <c r="I1602" s="244"/>
      <c r="J1602" s="245">
        <f>ROUND(I1602*H1602,2)</f>
        <v>0</v>
      </c>
      <c r="K1602" s="241" t="s">
        <v>19</v>
      </c>
      <c r="L1602" s="246"/>
      <c r="M1602" s="247" t="s">
        <v>19</v>
      </c>
      <c r="N1602" s="248" t="s">
        <v>49</v>
      </c>
      <c r="O1602" s="66"/>
      <c r="P1602" s="185">
        <f>O1602*H1602</f>
        <v>0</v>
      </c>
      <c r="Q1602" s="185">
        <v>7.4999999999999997E-3</v>
      </c>
      <c r="R1602" s="185">
        <f>Q1602*H1602</f>
        <v>0.27</v>
      </c>
      <c r="S1602" s="185">
        <v>0</v>
      </c>
      <c r="T1602" s="186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187" t="s">
        <v>417</v>
      </c>
      <c r="AT1602" s="187" t="s">
        <v>944</v>
      </c>
      <c r="AU1602" s="187" t="s">
        <v>88</v>
      </c>
      <c r="AY1602" s="19" t="s">
        <v>193</v>
      </c>
      <c r="BE1602" s="188">
        <f>IF(N1602="základní",J1602,0)</f>
        <v>0</v>
      </c>
      <c r="BF1602" s="188">
        <f>IF(N1602="snížená",J1602,0)</f>
        <v>0</v>
      </c>
      <c r="BG1602" s="188">
        <f>IF(N1602="zákl. přenesená",J1602,0)</f>
        <v>0</v>
      </c>
      <c r="BH1602" s="188">
        <f>IF(N1602="sníž. přenesená",J1602,0)</f>
        <v>0</v>
      </c>
      <c r="BI1602" s="188">
        <f>IF(N1602="nulová",J1602,0)</f>
        <v>0</v>
      </c>
      <c r="BJ1602" s="19" t="s">
        <v>86</v>
      </c>
      <c r="BK1602" s="188">
        <f>ROUND(I1602*H1602,2)</f>
        <v>0</v>
      </c>
      <c r="BL1602" s="19" t="s">
        <v>295</v>
      </c>
      <c r="BM1602" s="187" t="s">
        <v>1529</v>
      </c>
    </row>
    <row r="1603" spans="1:65" s="2" customFormat="1" ht="21.75" customHeight="1">
      <c r="A1603" s="36"/>
      <c r="B1603" s="37"/>
      <c r="C1603" s="239" t="s">
        <v>1530</v>
      </c>
      <c r="D1603" s="239" t="s">
        <v>944</v>
      </c>
      <c r="E1603" s="240" t="s">
        <v>1531</v>
      </c>
      <c r="F1603" s="241" t="s">
        <v>1532</v>
      </c>
      <c r="G1603" s="242" t="s">
        <v>442</v>
      </c>
      <c r="H1603" s="243">
        <v>36</v>
      </c>
      <c r="I1603" s="244"/>
      <c r="J1603" s="245">
        <f>ROUND(I1603*H1603,2)</f>
        <v>0</v>
      </c>
      <c r="K1603" s="241" t="s">
        <v>212</v>
      </c>
      <c r="L1603" s="246"/>
      <c r="M1603" s="247" t="s">
        <v>19</v>
      </c>
      <c r="N1603" s="248" t="s">
        <v>49</v>
      </c>
      <c r="O1603" s="66"/>
      <c r="P1603" s="185">
        <f>O1603*H1603</f>
        <v>0</v>
      </c>
      <c r="Q1603" s="185">
        <v>8.1999999999999998E-4</v>
      </c>
      <c r="R1603" s="185">
        <f>Q1603*H1603</f>
        <v>2.9519999999999998E-2</v>
      </c>
      <c r="S1603" s="185">
        <v>0</v>
      </c>
      <c r="T1603" s="186">
        <f>S1603*H1603</f>
        <v>0</v>
      </c>
      <c r="U1603" s="36"/>
      <c r="V1603" s="36"/>
      <c r="W1603" s="36"/>
      <c r="X1603" s="36"/>
      <c r="Y1603" s="36"/>
      <c r="Z1603" s="36"/>
      <c r="AA1603" s="36"/>
      <c r="AB1603" s="36"/>
      <c r="AC1603" s="36"/>
      <c r="AD1603" s="36"/>
      <c r="AE1603" s="36"/>
      <c r="AR1603" s="187" t="s">
        <v>417</v>
      </c>
      <c r="AT1603" s="187" t="s">
        <v>944</v>
      </c>
      <c r="AU1603" s="187" t="s">
        <v>88</v>
      </c>
      <c r="AY1603" s="19" t="s">
        <v>193</v>
      </c>
      <c r="BE1603" s="188">
        <f>IF(N1603="základní",J1603,0)</f>
        <v>0</v>
      </c>
      <c r="BF1603" s="188">
        <f>IF(N1603="snížená",J1603,0)</f>
        <v>0</v>
      </c>
      <c r="BG1603" s="188">
        <f>IF(N1603="zákl. přenesená",J1603,0)</f>
        <v>0</v>
      </c>
      <c r="BH1603" s="188">
        <f>IF(N1603="sníž. přenesená",J1603,0)</f>
        <v>0</v>
      </c>
      <c r="BI1603" s="188">
        <f>IF(N1603="nulová",J1603,0)</f>
        <v>0</v>
      </c>
      <c r="BJ1603" s="19" t="s">
        <v>86</v>
      </c>
      <c r="BK1603" s="188">
        <f>ROUND(I1603*H1603,2)</f>
        <v>0</v>
      </c>
      <c r="BL1603" s="19" t="s">
        <v>295</v>
      </c>
      <c r="BM1603" s="187" t="s">
        <v>1533</v>
      </c>
    </row>
    <row r="1604" spans="1:65" s="2" customFormat="1" ht="16.5" customHeight="1">
      <c r="A1604" s="36"/>
      <c r="B1604" s="37"/>
      <c r="C1604" s="239" t="s">
        <v>1534</v>
      </c>
      <c r="D1604" s="239" t="s">
        <v>944</v>
      </c>
      <c r="E1604" s="240" t="s">
        <v>1535</v>
      </c>
      <c r="F1604" s="241" t="s">
        <v>1536</v>
      </c>
      <c r="G1604" s="242" t="s">
        <v>1514</v>
      </c>
      <c r="H1604" s="243">
        <v>36</v>
      </c>
      <c r="I1604" s="244"/>
      <c r="J1604" s="245">
        <f>ROUND(I1604*H1604,2)</f>
        <v>0</v>
      </c>
      <c r="K1604" s="241" t="s">
        <v>212</v>
      </c>
      <c r="L1604" s="246"/>
      <c r="M1604" s="247" t="s">
        <v>19</v>
      </c>
      <c r="N1604" s="248" t="s">
        <v>49</v>
      </c>
      <c r="O1604" s="66"/>
      <c r="P1604" s="185">
        <f>O1604*H1604</f>
        <v>0</v>
      </c>
      <c r="Q1604" s="185">
        <v>3.3E-3</v>
      </c>
      <c r="R1604" s="185">
        <f>Q1604*H1604</f>
        <v>0.1188</v>
      </c>
      <c r="S1604" s="185">
        <v>0</v>
      </c>
      <c r="T1604" s="186">
        <f>S1604*H1604</f>
        <v>0</v>
      </c>
      <c r="U1604" s="36"/>
      <c r="V1604" s="36"/>
      <c r="W1604" s="36"/>
      <c r="X1604" s="36"/>
      <c r="Y1604" s="36"/>
      <c r="Z1604" s="36"/>
      <c r="AA1604" s="36"/>
      <c r="AB1604" s="36"/>
      <c r="AC1604" s="36"/>
      <c r="AD1604" s="36"/>
      <c r="AE1604" s="36"/>
      <c r="AR1604" s="187" t="s">
        <v>417</v>
      </c>
      <c r="AT1604" s="187" t="s">
        <v>944</v>
      </c>
      <c r="AU1604" s="187" t="s">
        <v>88</v>
      </c>
      <c r="AY1604" s="19" t="s">
        <v>193</v>
      </c>
      <c r="BE1604" s="188">
        <f>IF(N1604="základní",J1604,0)</f>
        <v>0</v>
      </c>
      <c r="BF1604" s="188">
        <f>IF(N1604="snížená",J1604,0)</f>
        <v>0</v>
      </c>
      <c r="BG1604" s="188">
        <f>IF(N1604="zákl. přenesená",J1604,0)</f>
        <v>0</v>
      </c>
      <c r="BH1604" s="188">
        <f>IF(N1604="sníž. přenesená",J1604,0)</f>
        <v>0</v>
      </c>
      <c r="BI1604" s="188">
        <f>IF(N1604="nulová",J1604,0)</f>
        <v>0</v>
      </c>
      <c r="BJ1604" s="19" t="s">
        <v>86</v>
      </c>
      <c r="BK1604" s="188">
        <f>ROUND(I1604*H1604,2)</f>
        <v>0</v>
      </c>
      <c r="BL1604" s="19" t="s">
        <v>295</v>
      </c>
      <c r="BM1604" s="187" t="s">
        <v>1537</v>
      </c>
    </row>
    <row r="1605" spans="1:65" s="2" customFormat="1" ht="24.2" customHeight="1">
      <c r="A1605" s="36"/>
      <c r="B1605" s="37"/>
      <c r="C1605" s="176" t="s">
        <v>1538</v>
      </c>
      <c r="D1605" s="176" t="s">
        <v>196</v>
      </c>
      <c r="E1605" s="177" t="s">
        <v>1539</v>
      </c>
      <c r="F1605" s="178" t="s">
        <v>1540</v>
      </c>
      <c r="G1605" s="179" t="s">
        <v>442</v>
      </c>
      <c r="H1605" s="180">
        <v>40</v>
      </c>
      <c r="I1605" s="181"/>
      <c r="J1605" s="182">
        <f>ROUND(I1605*H1605,2)</f>
        <v>0</v>
      </c>
      <c r="K1605" s="178" t="s">
        <v>212</v>
      </c>
      <c r="L1605" s="41"/>
      <c r="M1605" s="183" t="s">
        <v>19</v>
      </c>
      <c r="N1605" s="184" t="s">
        <v>49</v>
      </c>
      <c r="O1605" s="66"/>
      <c r="P1605" s="185">
        <f>O1605*H1605</f>
        <v>0</v>
      </c>
      <c r="Q1605" s="185">
        <v>0</v>
      </c>
      <c r="R1605" s="185">
        <f>Q1605*H1605</f>
        <v>0</v>
      </c>
      <c r="S1605" s="185">
        <v>4.1700000000000001E-2</v>
      </c>
      <c r="T1605" s="186">
        <f>S1605*H1605</f>
        <v>1.6680000000000001</v>
      </c>
      <c r="U1605" s="36"/>
      <c r="V1605" s="36"/>
      <c r="W1605" s="36"/>
      <c r="X1605" s="36"/>
      <c r="Y1605" s="36"/>
      <c r="Z1605" s="36"/>
      <c r="AA1605" s="36"/>
      <c r="AB1605" s="36"/>
      <c r="AC1605" s="36"/>
      <c r="AD1605" s="36"/>
      <c r="AE1605" s="36"/>
      <c r="AR1605" s="187" t="s">
        <v>295</v>
      </c>
      <c r="AT1605" s="187" t="s">
        <v>196</v>
      </c>
      <c r="AU1605" s="187" t="s">
        <v>88</v>
      </c>
      <c r="AY1605" s="19" t="s">
        <v>193</v>
      </c>
      <c r="BE1605" s="188">
        <f>IF(N1605="základní",J1605,0)</f>
        <v>0</v>
      </c>
      <c r="BF1605" s="188">
        <f>IF(N1605="snížená",J1605,0)</f>
        <v>0</v>
      </c>
      <c r="BG1605" s="188">
        <f>IF(N1605="zákl. přenesená",J1605,0)</f>
        <v>0</v>
      </c>
      <c r="BH1605" s="188">
        <f>IF(N1605="sníž. přenesená",J1605,0)</f>
        <v>0</v>
      </c>
      <c r="BI1605" s="188">
        <f>IF(N1605="nulová",J1605,0)</f>
        <v>0</v>
      </c>
      <c r="BJ1605" s="19" t="s">
        <v>86</v>
      </c>
      <c r="BK1605" s="188">
        <f>ROUND(I1605*H1605,2)</f>
        <v>0</v>
      </c>
      <c r="BL1605" s="19" t="s">
        <v>295</v>
      </c>
      <c r="BM1605" s="187" t="s">
        <v>1541</v>
      </c>
    </row>
    <row r="1606" spans="1:65" s="2" customFormat="1" ht="11.25">
      <c r="A1606" s="36"/>
      <c r="B1606" s="37"/>
      <c r="C1606" s="38"/>
      <c r="D1606" s="222" t="s">
        <v>214</v>
      </c>
      <c r="E1606" s="38"/>
      <c r="F1606" s="223" t="s">
        <v>1542</v>
      </c>
      <c r="G1606" s="38"/>
      <c r="H1606" s="38"/>
      <c r="I1606" s="224"/>
      <c r="J1606" s="38"/>
      <c r="K1606" s="38"/>
      <c r="L1606" s="41"/>
      <c r="M1606" s="225"/>
      <c r="N1606" s="226"/>
      <c r="O1606" s="66"/>
      <c r="P1606" s="66"/>
      <c r="Q1606" s="66"/>
      <c r="R1606" s="66"/>
      <c r="S1606" s="66"/>
      <c r="T1606" s="67"/>
      <c r="U1606" s="36"/>
      <c r="V1606" s="36"/>
      <c r="W1606" s="36"/>
      <c r="X1606" s="36"/>
      <c r="Y1606" s="36"/>
      <c r="Z1606" s="36"/>
      <c r="AA1606" s="36"/>
      <c r="AB1606" s="36"/>
      <c r="AC1606" s="36"/>
      <c r="AD1606" s="36"/>
      <c r="AE1606" s="36"/>
      <c r="AT1606" s="19" t="s">
        <v>214</v>
      </c>
      <c r="AU1606" s="19" t="s">
        <v>88</v>
      </c>
    </row>
    <row r="1607" spans="1:65" s="13" customFormat="1" ht="11.25">
      <c r="B1607" s="189"/>
      <c r="C1607" s="190"/>
      <c r="D1607" s="191" t="s">
        <v>202</v>
      </c>
      <c r="E1607" s="192" t="s">
        <v>19</v>
      </c>
      <c r="F1607" s="193" t="s">
        <v>203</v>
      </c>
      <c r="G1607" s="190"/>
      <c r="H1607" s="192" t="s">
        <v>19</v>
      </c>
      <c r="I1607" s="194"/>
      <c r="J1607" s="190"/>
      <c r="K1607" s="190"/>
      <c r="L1607" s="195"/>
      <c r="M1607" s="196"/>
      <c r="N1607" s="197"/>
      <c r="O1607" s="197"/>
      <c r="P1607" s="197"/>
      <c r="Q1607" s="197"/>
      <c r="R1607" s="197"/>
      <c r="S1607" s="197"/>
      <c r="T1607" s="198"/>
      <c r="AT1607" s="199" t="s">
        <v>202</v>
      </c>
      <c r="AU1607" s="199" t="s">
        <v>88</v>
      </c>
      <c r="AV1607" s="13" t="s">
        <v>86</v>
      </c>
      <c r="AW1607" s="13" t="s">
        <v>37</v>
      </c>
      <c r="AX1607" s="13" t="s">
        <v>78</v>
      </c>
      <c r="AY1607" s="199" t="s">
        <v>193</v>
      </c>
    </row>
    <row r="1608" spans="1:65" s="13" customFormat="1" ht="11.25">
      <c r="B1608" s="189"/>
      <c r="C1608" s="190"/>
      <c r="D1608" s="191" t="s">
        <v>202</v>
      </c>
      <c r="E1608" s="192" t="s">
        <v>19</v>
      </c>
      <c r="F1608" s="193" t="s">
        <v>1497</v>
      </c>
      <c r="G1608" s="190"/>
      <c r="H1608" s="192" t="s">
        <v>19</v>
      </c>
      <c r="I1608" s="194"/>
      <c r="J1608" s="190"/>
      <c r="K1608" s="190"/>
      <c r="L1608" s="195"/>
      <c r="M1608" s="196"/>
      <c r="N1608" s="197"/>
      <c r="O1608" s="197"/>
      <c r="P1608" s="197"/>
      <c r="Q1608" s="197"/>
      <c r="R1608" s="197"/>
      <c r="S1608" s="197"/>
      <c r="T1608" s="198"/>
      <c r="AT1608" s="199" t="s">
        <v>202</v>
      </c>
      <c r="AU1608" s="199" t="s">
        <v>88</v>
      </c>
      <c r="AV1608" s="13" t="s">
        <v>86</v>
      </c>
      <c r="AW1608" s="13" t="s">
        <v>37</v>
      </c>
      <c r="AX1608" s="13" t="s">
        <v>78</v>
      </c>
      <c r="AY1608" s="199" t="s">
        <v>193</v>
      </c>
    </row>
    <row r="1609" spans="1:65" s="13" customFormat="1" ht="11.25">
      <c r="B1609" s="189"/>
      <c r="C1609" s="190"/>
      <c r="D1609" s="191" t="s">
        <v>202</v>
      </c>
      <c r="E1609" s="192" t="s">
        <v>19</v>
      </c>
      <c r="F1609" s="193" t="s">
        <v>205</v>
      </c>
      <c r="G1609" s="190"/>
      <c r="H1609" s="192" t="s">
        <v>19</v>
      </c>
      <c r="I1609" s="194"/>
      <c r="J1609" s="190"/>
      <c r="K1609" s="190"/>
      <c r="L1609" s="195"/>
      <c r="M1609" s="196"/>
      <c r="N1609" s="197"/>
      <c r="O1609" s="197"/>
      <c r="P1609" s="197"/>
      <c r="Q1609" s="197"/>
      <c r="R1609" s="197"/>
      <c r="S1609" s="197"/>
      <c r="T1609" s="198"/>
      <c r="AT1609" s="199" t="s">
        <v>202</v>
      </c>
      <c r="AU1609" s="199" t="s">
        <v>88</v>
      </c>
      <c r="AV1609" s="13" t="s">
        <v>86</v>
      </c>
      <c r="AW1609" s="13" t="s">
        <v>37</v>
      </c>
      <c r="AX1609" s="13" t="s">
        <v>78</v>
      </c>
      <c r="AY1609" s="199" t="s">
        <v>193</v>
      </c>
    </row>
    <row r="1610" spans="1:65" s="14" customFormat="1" ht="11.25">
      <c r="B1610" s="200"/>
      <c r="C1610" s="201"/>
      <c r="D1610" s="191" t="s">
        <v>202</v>
      </c>
      <c r="E1610" s="202" t="s">
        <v>19</v>
      </c>
      <c r="F1610" s="203" t="s">
        <v>1543</v>
      </c>
      <c r="G1610" s="201"/>
      <c r="H1610" s="204">
        <v>40</v>
      </c>
      <c r="I1610" s="205"/>
      <c r="J1610" s="201"/>
      <c r="K1610" s="201"/>
      <c r="L1610" s="206"/>
      <c r="M1610" s="207"/>
      <c r="N1610" s="208"/>
      <c r="O1610" s="208"/>
      <c r="P1610" s="208"/>
      <c r="Q1610" s="208"/>
      <c r="R1610" s="208"/>
      <c r="S1610" s="208"/>
      <c r="T1610" s="209"/>
      <c r="AT1610" s="210" t="s">
        <v>202</v>
      </c>
      <c r="AU1610" s="210" t="s">
        <v>88</v>
      </c>
      <c r="AV1610" s="14" t="s">
        <v>88</v>
      </c>
      <c r="AW1610" s="14" t="s">
        <v>37</v>
      </c>
      <c r="AX1610" s="14" t="s">
        <v>78</v>
      </c>
      <c r="AY1610" s="210" t="s">
        <v>193</v>
      </c>
    </row>
    <row r="1611" spans="1:65" s="15" customFormat="1" ht="11.25">
      <c r="B1611" s="211"/>
      <c r="C1611" s="212"/>
      <c r="D1611" s="191" t="s">
        <v>202</v>
      </c>
      <c r="E1611" s="213" t="s">
        <v>19</v>
      </c>
      <c r="F1611" s="214" t="s">
        <v>207</v>
      </c>
      <c r="G1611" s="212"/>
      <c r="H1611" s="215">
        <v>40</v>
      </c>
      <c r="I1611" s="216"/>
      <c r="J1611" s="212"/>
      <c r="K1611" s="212"/>
      <c r="L1611" s="217"/>
      <c r="M1611" s="218"/>
      <c r="N1611" s="219"/>
      <c r="O1611" s="219"/>
      <c r="P1611" s="219"/>
      <c r="Q1611" s="219"/>
      <c r="R1611" s="219"/>
      <c r="S1611" s="219"/>
      <c r="T1611" s="220"/>
      <c r="AT1611" s="221" t="s">
        <v>202</v>
      </c>
      <c r="AU1611" s="221" t="s">
        <v>88</v>
      </c>
      <c r="AV1611" s="15" t="s">
        <v>200</v>
      </c>
      <c r="AW1611" s="15" t="s">
        <v>37</v>
      </c>
      <c r="AX1611" s="15" t="s">
        <v>86</v>
      </c>
      <c r="AY1611" s="221" t="s">
        <v>193</v>
      </c>
    </row>
    <row r="1612" spans="1:65" s="2" customFormat="1" ht="44.25" customHeight="1">
      <c r="A1612" s="36"/>
      <c r="B1612" s="37"/>
      <c r="C1612" s="176" t="s">
        <v>1544</v>
      </c>
      <c r="D1612" s="176" t="s">
        <v>196</v>
      </c>
      <c r="E1612" s="177" t="s">
        <v>1545</v>
      </c>
      <c r="F1612" s="178" t="s">
        <v>1546</v>
      </c>
      <c r="G1612" s="179" t="s">
        <v>738</v>
      </c>
      <c r="H1612" s="238"/>
      <c r="I1612" s="181"/>
      <c r="J1612" s="182">
        <f>ROUND(I1612*H1612,2)</f>
        <v>0</v>
      </c>
      <c r="K1612" s="178" t="s">
        <v>212</v>
      </c>
      <c r="L1612" s="41"/>
      <c r="M1612" s="183" t="s">
        <v>19</v>
      </c>
      <c r="N1612" s="184" t="s">
        <v>49</v>
      </c>
      <c r="O1612" s="66"/>
      <c r="P1612" s="185">
        <f>O1612*H1612</f>
        <v>0</v>
      </c>
      <c r="Q1612" s="185">
        <v>0</v>
      </c>
      <c r="R1612" s="185">
        <f>Q1612*H1612</f>
        <v>0</v>
      </c>
      <c r="S1612" s="185">
        <v>0</v>
      </c>
      <c r="T1612" s="186">
        <f>S1612*H1612</f>
        <v>0</v>
      </c>
      <c r="U1612" s="36"/>
      <c r="V1612" s="36"/>
      <c r="W1612" s="36"/>
      <c r="X1612" s="36"/>
      <c r="Y1612" s="36"/>
      <c r="Z1612" s="36"/>
      <c r="AA1612" s="36"/>
      <c r="AB1612" s="36"/>
      <c r="AC1612" s="36"/>
      <c r="AD1612" s="36"/>
      <c r="AE1612" s="36"/>
      <c r="AR1612" s="187" t="s">
        <v>295</v>
      </c>
      <c r="AT1612" s="187" t="s">
        <v>196</v>
      </c>
      <c r="AU1612" s="187" t="s">
        <v>88</v>
      </c>
      <c r="AY1612" s="19" t="s">
        <v>193</v>
      </c>
      <c r="BE1612" s="188">
        <f>IF(N1612="základní",J1612,0)</f>
        <v>0</v>
      </c>
      <c r="BF1612" s="188">
        <f>IF(N1612="snížená",J1612,0)</f>
        <v>0</v>
      </c>
      <c r="BG1612" s="188">
        <f>IF(N1612="zákl. přenesená",J1612,0)</f>
        <v>0</v>
      </c>
      <c r="BH1612" s="188">
        <f>IF(N1612="sníž. přenesená",J1612,0)</f>
        <v>0</v>
      </c>
      <c r="BI1612" s="188">
        <f>IF(N1612="nulová",J1612,0)</f>
        <v>0</v>
      </c>
      <c r="BJ1612" s="19" t="s">
        <v>86</v>
      </c>
      <c r="BK1612" s="188">
        <f>ROUND(I1612*H1612,2)</f>
        <v>0</v>
      </c>
      <c r="BL1612" s="19" t="s">
        <v>295</v>
      </c>
      <c r="BM1612" s="187" t="s">
        <v>1547</v>
      </c>
    </row>
    <row r="1613" spans="1:65" s="2" customFormat="1" ht="11.25">
      <c r="A1613" s="36"/>
      <c r="B1613" s="37"/>
      <c r="C1613" s="38"/>
      <c r="D1613" s="222" t="s">
        <v>214</v>
      </c>
      <c r="E1613" s="38"/>
      <c r="F1613" s="223" t="s">
        <v>1548</v>
      </c>
      <c r="G1613" s="38"/>
      <c r="H1613" s="38"/>
      <c r="I1613" s="224"/>
      <c r="J1613" s="38"/>
      <c r="K1613" s="38"/>
      <c r="L1613" s="41"/>
      <c r="M1613" s="225"/>
      <c r="N1613" s="226"/>
      <c r="O1613" s="66"/>
      <c r="P1613" s="66"/>
      <c r="Q1613" s="66"/>
      <c r="R1613" s="66"/>
      <c r="S1613" s="66"/>
      <c r="T1613" s="67"/>
      <c r="U1613" s="36"/>
      <c r="V1613" s="36"/>
      <c r="W1613" s="36"/>
      <c r="X1613" s="36"/>
      <c r="Y1613" s="36"/>
      <c r="Z1613" s="36"/>
      <c r="AA1613" s="36"/>
      <c r="AB1613" s="36"/>
      <c r="AC1613" s="36"/>
      <c r="AD1613" s="36"/>
      <c r="AE1613" s="36"/>
      <c r="AT1613" s="19" t="s">
        <v>214</v>
      </c>
      <c r="AU1613" s="19" t="s">
        <v>88</v>
      </c>
    </row>
    <row r="1614" spans="1:65" s="12" customFormat="1" ht="22.9" customHeight="1">
      <c r="B1614" s="160"/>
      <c r="C1614" s="161"/>
      <c r="D1614" s="162" t="s">
        <v>77</v>
      </c>
      <c r="E1614" s="174" t="s">
        <v>1549</v>
      </c>
      <c r="F1614" s="174" t="s">
        <v>1550</v>
      </c>
      <c r="G1614" s="161"/>
      <c r="H1614" s="161"/>
      <c r="I1614" s="164"/>
      <c r="J1614" s="175">
        <f>BK1614</f>
        <v>0</v>
      </c>
      <c r="K1614" s="161"/>
      <c r="L1614" s="166"/>
      <c r="M1614" s="167"/>
      <c r="N1614" s="168"/>
      <c r="O1614" s="168"/>
      <c r="P1614" s="169">
        <f>SUM(P1615:P1622)</f>
        <v>0</v>
      </c>
      <c r="Q1614" s="168"/>
      <c r="R1614" s="169">
        <f>SUM(R1615:R1622)</f>
        <v>0</v>
      </c>
      <c r="S1614" s="168"/>
      <c r="T1614" s="170">
        <f>SUM(T1615:T1622)</f>
        <v>0</v>
      </c>
      <c r="AR1614" s="171" t="s">
        <v>88</v>
      </c>
      <c r="AT1614" s="172" t="s">
        <v>77</v>
      </c>
      <c r="AU1614" s="172" t="s">
        <v>86</v>
      </c>
      <c r="AY1614" s="171" t="s">
        <v>193</v>
      </c>
      <c r="BK1614" s="173">
        <f>SUM(BK1615:BK1622)</f>
        <v>0</v>
      </c>
    </row>
    <row r="1615" spans="1:65" s="2" customFormat="1" ht="55.5" customHeight="1">
      <c r="A1615" s="36"/>
      <c r="B1615" s="37"/>
      <c r="C1615" s="176" t="s">
        <v>1551</v>
      </c>
      <c r="D1615" s="176" t="s">
        <v>196</v>
      </c>
      <c r="E1615" s="177" t="s">
        <v>1552</v>
      </c>
      <c r="F1615" s="178" t="s">
        <v>1553</v>
      </c>
      <c r="G1615" s="179" t="s">
        <v>442</v>
      </c>
      <c r="H1615" s="180">
        <v>16</v>
      </c>
      <c r="I1615" s="181"/>
      <c r="J1615" s="182">
        <f>ROUND(I1615*H1615,2)</f>
        <v>0</v>
      </c>
      <c r="K1615" s="178" t="s">
        <v>19</v>
      </c>
      <c r="L1615" s="41"/>
      <c r="M1615" s="183" t="s">
        <v>19</v>
      </c>
      <c r="N1615" s="184" t="s">
        <v>49</v>
      </c>
      <c r="O1615" s="66"/>
      <c r="P1615" s="185">
        <f>O1615*H1615</f>
        <v>0</v>
      </c>
      <c r="Q1615" s="185">
        <v>0</v>
      </c>
      <c r="R1615" s="185">
        <f>Q1615*H1615</f>
        <v>0</v>
      </c>
      <c r="S1615" s="185">
        <v>0</v>
      </c>
      <c r="T1615" s="186">
        <f>S1615*H1615</f>
        <v>0</v>
      </c>
      <c r="U1615" s="36"/>
      <c r="V1615" s="36"/>
      <c r="W1615" s="36"/>
      <c r="X1615" s="36"/>
      <c r="Y1615" s="36"/>
      <c r="Z1615" s="36"/>
      <c r="AA1615" s="36"/>
      <c r="AB1615" s="36"/>
      <c r="AC1615" s="36"/>
      <c r="AD1615" s="36"/>
      <c r="AE1615" s="36"/>
      <c r="AR1615" s="187" t="s">
        <v>295</v>
      </c>
      <c r="AT1615" s="187" t="s">
        <v>196</v>
      </c>
      <c r="AU1615" s="187" t="s">
        <v>88</v>
      </c>
      <c r="AY1615" s="19" t="s">
        <v>193</v>
      </c>
      <c r="BE1615" s="188">
        <f>IF(N1615="základní",J1615,0)</f>
        <v>0</v>
      </c>
      <c r="BF1615" s="188">
        <f>IF(N1615="snížená",J1615,0)</f>
        <v>0</v>
      </c>
      <c r="BG1615" s="188">
        <f>IF(N1615="zákl. přenesená",J1615,0)</f>
        <v>0</v>
      </c>
      <c r="BH1615" s="188">
        <f>IF(N1615="sníž. přenesená",J1615,0)</f>
        <v>0</v>
      </c>
      <c r="BI1615" s="188">
        <f>IF(N1615="nulová",J1615,0)</f>
        <v>0</v>
      </c>
      <c r="BJ1615" s="19" t="s">
        <v>86</v>
      </c>
      <c r="BK1615" s="188">
        <f>ROUND(I1615*H1615,2)</f>
        <v>0</v>
      </c>
      <c r="BL1615" s="19" t="s">
        <v>295</v>
      </c>
      <c r="BM1615" s="187" t="s">
        <v>1554</v>
      </c>
    </row>
    <row r="1616" spans="1:65" s="13" customFormat="1" ht="11.25">
      <c r="B1616" s="189"/>
      <c r="C1616" s="190"/>
      <c r="D1616" s="191" t="s">
        <v>202</v>
      </c>
      <c r="E1616" s="192" t="s">
        <v>19</v>
      </c>
      <c r="F1616" s="193" t="s">
        <v>203</v>
      </c>
      <c r="G1616" s="190"/>
      <c r="H1616" s="192" t="s">
        <v>19</v>
      </c>
      <c r="I1616" s="194"/>
      <c r="J1616" s="190"/>
      <c r="K1616" s="190"/>
      <c r="L1616" s="195"/>
      <c r="M1616" s="196"/>
      <c r="N1616" s="197"/>
      <c r="O1616" s="197"/>
      <c r="P1616" s="197"/>
      <c r="Q1616" s="197"/>
      <c r="R1616" s="197"/>
      <c r="S1616" s="197"/>
      <c r="T1616" s="198"/>
      <c r="AT1616" s="199" t="s">
        <v>202</v>
      </c>
      <c r="AU1616" s="199" t="s">
        <v>88</v>
      </c>
      <c r="AV1616" s="13" t="s">
        <v>86</v>
      </c>
      <c r="AW1616" s="13" t="s">
        <v>37</v>
      </c>
      <c r="AX1616" s="13" t="s">
        <v>78</v>
      </c>
      <c r="AY1616" s="199" t="s">
        <v>193</v>
      </c>
    </row>
    <row r="1617" spans="1:65" s="13" customFormat="1" ht="11.25">
      <c r="B1617" s="189"/>
      <c r="C1617" s="190"/>
      <c r="D1617" s="191" t="s">
        <v>202</v>
      </c>
      <c r="E1617" s="192" t="s">
        <v>19</v>
      </c>
      <c r="F1617" s="193" t="s">
        <v>204</v>
      </c>
      <c r="G1617" s="190"/>
      <c r="H1617" s="192" t="s">
        <v>19</v>
      </c>
      <c r="I1617" s="194"/>
      <c r="J1617" s="190"/>
      <c r="K1617" s="190"/>
      <c r="L1617" s="195"/>
      <c r="M1617" s="196"/>
      <c r="N1617" s="197"/>
      <c r="O1617" s="197"/>
      <c r="P1617" s="197"/>
      <c r="Q1617" s="197"/>
      <c r="R1617" s="197"/>
      <c r="S1617" s="197"/>
      <c r="T1617" s="198"/>
      <c r="AT1617" s="199" t="s">
        <v>202</v>
      </c>
      <c r="AU1617" s="199" t="s">
        <v>88</v>
      </c>
      <c r="AV1617" s="13" t="s">
        <v>86</v>
      </c>
      <c r="AW1617" s="13" t="s">
        <v>37</v>
      </c>
      <c r="AX1617" s="13" t="s">
        <v>78</v>
      </c>
      <c r="AY1617" s="199" t="s">
        <v>193</v>
      </c>
    </row>
    <row r="1618" spans="1:65" s="13" customFormat="1" ht="11.25">
      <c r="B1618" s="189"/>
      <c r="C1618" s="190"/>
      <c r="D1618" s="191" t="s">
        <v>202</v>
      </c>
      <c r="E1618" s="192" t="s">
        <v>19</v>
      </c>
      <c r="F1618" s="193" t="s">
        <v>205</v>
      </c>
      <c r="G1618" s="190"/>
      <c r="H1618" s="192" t="s">
        <v>19</v>
      </c>
      <c r="I1618" s="194"/>
      <c r="J1618" s="190"/>
      <c r="K1618" s="190"/>
      <c r="L1618" s="195"/>
      <c r="M1618" s="196"/>
      <c r="N1618" s="197"/>
      <c r="O1618" s="197"/>
      <c r="P1618" s="197"/>
      <c r="Q1618" s="197"/>
      <c r="R1618" s="197"/>
      <c r="S1618" s="197"/>
      <c r="T1618" s="198"/>
      <c r="AT1618" s="199" t="s">
        <v>202</v>
      </c>
      <c r="AU1618" s="199" t="s">
        <v>88</v>
      </c>
      <c r="AV1618" s="13" t="s">
        <v>86</v>
      </c>
      <c r="AW1618" s="13" t="s">
        <v>37</v>
      </c>
      <c r="AX1618" s="13" t="s">
        <v>78</v>
      </c>
      <c r="AY1618" s="199" t="s">
        <v>193</v>
      </c>
    </row>
    <row r="1619" spans="1:65" s="14" customFormat="1" ht="11.25">
      <c r="B1619" s="200"/>
      <c r="C1619" s="201"/>
      <c r="D1619" s="191" t="s">
        <v>202</v>
      </c>
      <c r="E1619" s="202" t="s">
        <v>19</v>
      </c>
      <c r="F1619" s="203" t="s">
        <v>295</v>
      </c>
      <c r="G1619" s="201"/>
      <c r="H1619" s="204">
        <v>16</v>
      </c>
      <c r="I1619" s="205"/>
      <c r="J1619" s="201"/>
      <c r="K1619" s="201"/>
      <c r="L1619" s="206"/>
      <c r="M1619" s="207"/>
      <c r="N1619" s="208"/>
      <c r="O1619" s="208"/>
      <c r="P1619" s="208"/>
      <c r="Q1619" s="208"/>
      <c r="R1619" s="208"/>
      <c r="S1619" s="208"/>
      <c r="T1619" s="209"/>
      <c r="AT1619" s="210" t="s">
        <v>202</v>
      </c>
      <c r="AU1619" s="210" t="s">
        <v>88</v>
      </c>
      <c r="AV1619" s="14" t="s">
        <v>88</v>
      </c>
      <c r="AW1619" s="14" t="s">
        <v>37</v>
      </c>
      <c r="AX1619" s="14" t="s">
        <v>78</v>
      </c>
      <c r="AY1619" s="210" t="s">
        <v>193</v>
      </c>
    </row>
    <row r="1620" spans="1:65" s="15" customFormat="1" ht="11.25">
      <c r="B1620" s="211"/>
      <c r="C1620" s="212"/>
      <c r="D1620" s="191" t="s">
        <v>202</v>
      </c>
      <c r="E1620" s="213" t="s">
        <v>19</v>
      </c>
      <c r="F1620" s="214" t="s">
        <v>207</v>
      </c>
      <c r="G1620" s="212"/>
      <c r="H1620" s="215">
        <v>16</v>
      </c>
      <c r="I1620" s="216"/>
      <c r="J1620" s="212"/>
      <c r="K1620" s="212"/>
      <c r="L1620" s="217"/>
      <c r="M1620" s="218"/>
      <c r="N1620" s="219"/>
      <c r="O1620" s="219"/>
      <c r="P1620" s="219"/>
      <c r="Q1620" s="219"/>
      <c r="R1620" s="219"/>
      <c r="S1620" s="219"/>
      <c r="T1620" s="220"/>
      <c r="AT1620" s="221" t="s">
        <v>202</v>
      </c>
      <c r="AU1620" s="221" t="s">
        <v>88</v>
      </c>
      <c r="AV1620" s="15" t="s">
        <v>200</v>
      </c>
      <c r="AW1620" s="15" t="s">
        <v>37</v>
      </c>
      <c r="AX1620" s="15" t="s">
        <v>86</v>
      </c>
      <c r="AY1620" s="221" t="s">
        <v>193</v>
      </c>
    </row>
    <row r="1621" spans="1:65" s="2" customFormat="1" ht="44.25" customHeight="1">
      <c r="A1621" s="36"/>
      <c r="B1621" s="37"/>
      <c r="C1621" s="176" t="s">
        <v>1555</v>
      </c>
      <c r="D1621" s="176" t="s">
        <v>196</v>
      </c>
      <c r="E1621" s="177" t="s">
        <v>1556</v>
      </c>
      <c r="F1621" s="178" t="s">
        <v>1557</v>
      </c>
      <c r="G1621" s="179" t="s">
        <v>738</v>
      </c>
      <c r="H1621" s="238"/>
      <c r="I1621" s="181"/>
      <c r="J1621" s="182">
        <f>ROUND(I1621*H1621,2)</f>
        <v>0</v>
      </c>
      <c r="K1621" s="178" t="s">
        <v>212</v>
      </c>
      <c r="L1621" s="41"/>
      <c r="M1621" s="183" t="s">
        <v>19</v>
      </c>
      <c r="N1621" s="184" t="s">
        <v>49</v>
      </c>
      <c r="O1621" s="66"/>
      <c r="P1621" s="185">
        <f>O1621*H1621</f>
        <v>0</v>
      </c>
      <c r="Q1621" s="185">
        <v>0</v>
      </c>
      <c r="R1621" s="185">
        <f>Q1621*H1621</f>
        <v>0</v>
      </c>
      <c r="S1621" s="185">
        <v>0</v>
      </c>
      <c r="T1621" s="186">
        <f>S1621*H1621</f>
        <v>0</v>
      </c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R1621" s="187" t="s">
        <v>295</v>
      </c>
      <c r="AT1621" s="187" t="s">
        <v>196</v>
      </c>
      <c r="AU1621" s="187" t="s">
        <v>88</v>
      </c>
      <c r="AY1621" s="19" t="s">
        <v>193</v>
      </c>
      <c r="BE1621" s="188">
        <f>IF(N1621="základní",J1621,0)</f>
        <v>0</v>
      </c>
      <c r="BF1621" s="188">
        <f>IF(N1621="snížená",J1621,0)</f>
        <v>0</v>
      </c>
      <c r="BG1621" s="188">
        <f>IF(N1621="zákl. přenesená",J1621,0)</f>
        <v>0</v>
      </c>
      <c r="BH1621" s="188">
        <f>IF(N1621="sníž. přenesená",J1621,0)</f>
        <v>0</v>
      </c>
      <c r="BI1621" s="188">
        <f>IF(N1621="nulová",J1621,0)</f>
        <v>0</v>
      </c>
      <c r="BJ1621" s="19" t="s">
        <v>86</v>
      </c>
      <c r="BK1621" s="188">
        <f>ROUND(I1621*H1621,2)</f>
        <v>0</v>
      </c>
      <c r="BL1621" s="19" t="s">
        <v>295</v>
      </c>
      <c r="BM1621" s="187" t="s">
        <v>1558</v>
      </c>
    </row>
    <row r="1622" spans="1:65" s="2" customFormat="1" ht="11.25">
      <c r="A1622" s="36"/>
      <c r="B1622" s="37"/>
      <c r="C1622" s="38"/>
      <c r="D1622" s="222" t="s">
        <v>214</v>
      </c>
      <c r="E1622" s="38"/>
      <c r="F1622" s="223" t="s">
        <v>1559</v>
      </c>
      <c r="G1622" s="38"/>
      <c r="H1622" s="38"/>
      <c r="I1622" s="224"/>
      <c r="J1622" s="38"/>
      <c r="K1622" s="38"/>
      <c r="L1622" s="41"/>
      <c r="M1622" s="225"/>
      <c r="N1622" s="226"/>
      <c r="O1622" s="66"/>
      <c r="P1622" s="66"/>
      <c r="Q1622" s="66"/>
      <c r="R1622" s="66"/>
      <c r="S1622" s="66"/>
      <c r="T1622" s="67"/>
      <c r="U1622" s="36"/>
      <c r="V1622" s="36"/>
      <c r="W1622" s="36"/>
      <c r="X1622" s="36"/>
      <c r="Y1622" s="36"/>
      <c r="Z1622" s="36"/>
      <c r="AA1622" s="36"/>
      <c r="AB1622" s="36"/>
      <c r="AC1622" s="36"/>
      <c r="AD1622" s="36"/>
      <c r="AE1622" s="36"/>
      <c r="AT1622" s="19" t="s">
        <v>214</v>
      </c>
      <c r="AU1622" s="19" t="s">
        <v>88</v>
      </c>
    </row>
    <row r="1623" spans="1:65" s="12" customFormat="1" ht="22.9" customHeight="1">
      <c r="B1623" s="160"/>
      <c r="C1623" s="161"/>
      <c r="D1623" s="162" t="s">
        <v>77</v>
      </c>
      <c r="E1623" s="174" t="s">
        <v>1560</v>
      </c>
      <c r="F1623" s="174" t="s">
        <v>1561</v>
      </c>
      <c r="G1623" s="161"/>
      <c r="H1623" s="161"/>
      <c r="I1623" s="164"/>
      <c r="J1623" s="175">
        <f>BK1623</f>
        <v>0</v>
      </c>
      <c r="K1623" s="161"/>
      <c r="L1623" s="166"/>
      <c r="M1623" s="167"/>
      <c r="N1623" s="168"/>
      <c r="O1623" s="168"/>
      <c r="P1623" s="169">
        <f>SUM(P1624:P1756)</f>
        <v>0</v>
      </c>
      <c r="Q1623" s="168"/>
      <c r="R1623" s="169">
        <f>SUM(R1624:R1756)</f>
        <v>2.9202777302799996</v>
      </c>
      <c r="S1623" s="168"/>
      <c r="T1623" s="170">
        <f>SUM(T1624:T1756)</f>
        <v>0</v>
      </c>
      <c r="AR1623" s="171" t="s">
        <v>88</v>
      </c>
      <c r="AT1623" s="172" t="s">
        <v>77</v>
      </c>
      <c r="AU1623" s="172" t="s">
        <v>86</v>
      </c>
      <c r="AY1623" s="171" t="s">
        <v>193</v>
      </c>
      <c r="BK1623" s="173">
        <f>SUM(BK1624:BK1756)</f>
        <v>0</v>
      </c>
    </row>
    <row r="1624" spans="1:65" s="2" customFormat="1" ht="24.2" customHeight="1">
      <c r="A1624" s="36"/>
      <c r="B1624" s="37"/>
      <c r="C1624" s="176" t="s">
        <v>1562</v>
      </c>
      <c r="D1624" s="176" t="s">
        <v>196</v>
      </c>
      <c r="E1624" s="177" t="s">
        <v>1563</v>
      </c>
      <c r="F1624" s="178" t="s">
        <v>1564</v>
      </c>
      <c r="G1624" s="179" t="s">
        <v>97</v>
      </c>
      <c r="H1624" s="180">
        <v>43.354999999999997</v>
      </c>
      <c r="I1624" s="181"/>
      <c r="J1624" s="182">
        <f>ROUND(I1624*H1624,2)</f>
        <v>0</v>
      </c>
      <c r="K1624" s="178" t="s">
        <v>19</v>
      </c>
      <c r="L1624" s="41"/>
      <c r="M1624" s="183" t="s">
        <v>19</v>
      </c>
      <c r="N1624" s="184" t="s">
        <v>49</v>
      </c>
      <c r="O1624" s="66"/>
      <c r="P1624" s="185">
        <f>O1624*H1624</f>
        <v>0</v>
      </c>
      <c r="Q1624" s="185">
        <v>3.5E-4</v>
      </c>
      <c r="R1624" s="185">
        <f>Q1624*H1624</f>
        <v>1.5174249999999999E-2</v>
      </c>
      <c r="S1624" s="185">
        <v>0</v>
      </c>
      <c r="T1624" s="186">
        <f>S1624*H1624</f>
        <v>0</v>
      </c>
      <c r="U1624" s="36"/>
      <c r="V1624" s="36"/>
      <c r="W1624" s="36"/>
      <c r="X1624" s="36"/>
      <c r="Y1624" s="36"/>
      <c r="Z1624" s="36"/>
      <c r="AA1624" s="36"/>
      <c r="AB1624" s="36"/>
      <c r="AC1624" s="36"/>
      <c r="AD1624" s="36"/>
      <c r="AE1624" s="36"/>
      <c r="AR1624" s="187" t="s">
        <v>295</v>
      </c>
      <c r="AT1624" s="187" t="s">
        <v>196</v>
      </c>
      <c r="AU1624" s="187" t="s">
        <v>88</v>
      </c>
      <c r="AY1624" s="19" t="s">
        <v>193</v>
      </c>
      <c r="BE1624" s="188">
        <f>IF(N1624="základní",J1624,0)</f>
        <v>0</v>
      </c>
      <c r="BF1624" s="188">
        <f>IF(N1624="snížená",J1624,0)</f>
        <v>0</v>
      </c>
      <c r="BG1624" s="188">
        <f>IF(N1624="zákl. přenesená",J1624,0)</f>
        <v>0</v>
      </c>
      <c r="BH1624" s="188">
        <f>IF(N1624="sníž. přenesená",J1624,0)</f>
        <v>0</v>
      </c>
      <c r="BI1624" s="188">
        <f>IF(N1624="nulová",J1624,0)</f>
        <v>0</v>
      </c>
      <c r="BJ1624" s="19" t="s">
        <v>86</v>
      </c>
      <c r="BK1624" s="188">
        <f>ROUND(I1624*H1624,2)</f>
        <v>0</v>
      </c>
      <c r="BL1624" s="19" t="s">
        <v>295</v>
      </c>
      <c r="BM1624" s="187" t="s">
        <v>1565</v>
      </c>
    </row>
    <row r="1625" spans="1:65" s="13" customFormat="1" ht="11.25">
      <c r="B1625" s="189"/>
      <c r="C1625" s="190"/>
      <c r="D1625" s="191" t="s">
        <v>202</v>
      </c>
      <c r="E1625" s="192" t="s">
        <v>19</v>
      </c>
      <c r="F1625" s="193" t="s">
        <v>203</v>
      </c>
      <c r="G1625" s="190"/>
      <c r="H1625" s="192" t="s">
        <v>19</v>
      </c>
      <c r="I1625" s="194"/>
      <c r="J1625" s="190"/>
      <c r="K1625" s="190"/>
      <c r="L1625" s="195"/>
      <c r="M1625" s="196"/>
      <c r="N1625" s="197"/>
      <c r="O1625" s="197"/>
      <c r="P1625" s="197"/>
      <c r="Q1625" s="197"/>
      <c r="R1625" s="197"/>
      <c r="S1625" s="197"/>
      <c r="T1625" s="198"/>
      <c r="AT1625" s="199" t="s">
        <v>202</v>
      </c>
      <c r="AU1625" s="199" t="s">
        <v>88</v>
      </c>
      <c r="AV1625" s="13" t="s">
        <v>86</v>
      </c>
      <c r="AW1625" s="13" t="s">
        <v>37</v>
      </c>
      <c r="AX1625" s="13" t="s">
        <v>78</v>
      </c>
      <c r="AY1625" s="199" t="s">
        <v>193</v>
      </c>
    </row>
    <row r="1626" spans="1:65" s="13" customFormat="1" ht="11.25">
      <c r="B1626" s="189"/>
      <c r="C1626" s="190"/>
      <c r="D1626" s="191" t="s">
        <v>202</v>
      </c>
      <c r="E1626" s="192" t="s">
        <v>19</v>
      </c>
      <c r="F1626" s="193" t="s">
        <v>1566</v>
      </c>
      <c r="G1626" s="190"/>
      <c r="H1626" s="192" t="s">
        <v>19</v>
      </c>
      <c r="I1626" s="194"/>
      <c r="J1626" s="190"/>
      <c r="K1626" s="190"/>
      <c r="L1626" s="195"/>
      <c r="M1626" s="196"/>
      <c r="N1626" s="197"/>
      <c r="O1626" s="197"/>
      <c r="P1626" s="197"/>
      <c r="Q1626" s="197"/>
      <c r="R1626" s="197"/>
      <c r="S1626" s="197"/>
      <c r="T1626" s="198"/>
      <c r="AT1626" s="199" t="s">
        <v>202</v>
      </c>
      <c r="AU1626" s="199" t="s">
        <v>88</v>
      </c>
      <c r="AV1626" s="13" t="s">
        <v>86</v>
      </c>
      <c r="AW1626" s="13" t="s">
        <v>37</v>
      </c>
      <c r="AX1626" s="13" t="s">
        <v>78</v>
      </c>
      <c r="AY1626" s="199" t="s">
        <v>193</v>
      </c>
    </row>
    <row r="1627" spans="1:65" s="13" customFormat="1" ht="11.25">
      <c r="B1627" s="189"/>
      <c r="C1627" s="190"/>
      <c r="D1627" s="191" t="s">
        <v>202</v>
      </c>
      <c r="E1627" s="192" t="s">
        <v>19</v>
      </c>
      <c r="F1627" s="193" t="s">
        <v>547</v>
      </c>
      <c r="G1627" s="190"/>
      <c r="H1627" s="192" t="s">
        <v>19</v>
      </c>
      <c r="I1627" s="194"/>
      <c r="J1627" s="190"/>
      <c r="K1627" s="190"/>
      <c r="L1627" s="195"/>
      <c r="M1627" s="196"/>
      <c r="N1627" s="197"/>
      <c r="O1627" s="197"/>
      <c r="P1627" s="197"/>
      <c r="Q1627" s="197"/>
      <c r="R1627" s="197"/>
      <c r="S1627" s="197"/>
      <c r="T1627" s="198"/>
      <c r="AT1627" s="199" t="s">
        <v>202</v>
      </c>
      <c r="AU1627" s="199" t="s">
        <v>88</v>
      </c>
      <c r="AV1627" s="13" t="s">
        <v>86</v>
      </c>
      <c r="AW1627" s="13" t="s">
        <v>37</v>
      </c>
      <c r="AX1627" s="13" t="s">
        <v>78</v>
      </c>
      <c r="AY1627" s="199" t="s">
        <v>193</v>
      </c>
    </row>
    <row r="1628" spans="1:65" s="13" customFormat="1" ht="11.25">
      <c r="B1628" s="189"/>
      <c r="C1628" s="190"/>
      <c r="D1628" s="191" t="s">
        <v>202</v>
      </c>
      <c r="E1628" s="192" t="s">
        <v>19</v>
      </c>
      <c r="F1628" s="193" t="s">
        <v>548</v>
      </c>
      <c r="G1628" s="190"/>
      <c r="H1628" s="192" t="s">
        <v>19</v>
      </c>
      <c r="I1628" s="194"/>
      <c r="J1628" s="190"/>
      <c r="K1628" s="190"/>
      <c r="L1628" s="195"/>
      <c r="M1628" s="196"/>
      <c r="N1628" s="197"/>
      <c r="O1628" s="197"/>
      <c r="P1628" s="197"/>
      <c r="Q1628" s="197"/>
      <c r="R1628" s="197"/>
      <c r="S1628" s="197"/>
      <c r="T1628" s="198"/>
      <c r="AT1628" s="199" t="s">
        <v>202</v>
      </c>
      <c r="AU1628" s="199" t="s">
        <v>88</v>
      </c>
      <c r="AV1628" s="13" t="s">
        <v>86</v>
      </c>
      <c r="AW1628" s="13" t="s">
        <v>37</v>
      </c>
      <c r="AX1628" s="13" t="s">
        <v>78</v>
      </c>
      <c r="AY1628" s="199" t="s">
        <v>193</v>
      </c>
    </row>
    <row r="1629" spans="1:65" s="13" customFormat="1" ht="11.25">
      <c r="B1629" s="189"/>
      <c r="C1629" s="190"/>
      <c r="D1629" s="191" t="s">
        <v>202</v>
      </c>
      <c r="E1629" s="192" t="s">
        <v>19</v>
      </c>
      <c r="F1629" s="193" t="s">
        <v>1567</v>
      </c>
      <c r="G1629" s="190"/>
      <c r="H1629" s="192" t="s">
        <v>19</v>
      </c>
      <c r="I1629" s="194"/>
      <c r="J1629" s="190"/>
      <c r="K1629" s="190"/>
      <c r="L1629" s="195"/>
      <c r="M1629" s="196"/>
      <c r="N1629" s="197"/>
      <c r="O1629" s="197"/>
      <c r="P1629" s="197"/>
      <c r="Q1629" s="197"/>
      <c r="R1629" s="197"/>
      <c r="S1629" s="197"/>
      <c r="T1629" s="198"/>
      <c r="AT1629" s="199" t="s">
        <v>202</v>
      </c>
      <c r="AU1629" s="199" t="s">
        <v>88</v>
      </c>
      <c r="AV1629" s="13" t="s">
        <v>86</v>
      </c>
      <c r="AW1629" s="13" t="s">
        <v>37</v>
      </c>
      <c r="AX1629" s="13" t="s">
        <v>78</v>
      </c>
      <c r="AY1629" s="199" t="s">
        <v>193</v>
      </c>
    </row>
    <row r="1630" spans="1:65" s="14" customFormat="1" ht="11.25">
      <c r="B1630" s="200"/>
      <c r="C1630" s="201"/>
      <c r="D1630" s="191" t="s">
        <v>202</v>
      </c>
      <c r="E1630" s="202" t="s">
        <v>19</v>
      </c>
      <c r="F1630" s="203" t="s">
        <v>653</v>
      </c>
      <c r="G1630" s="201"/>
      <c r="H1630" s="204">
        <v>19.399999999999999</v>
      </c>
      <c r="I1630" s="205"/>
      <c r="J1630" s="201"/>
      <c r="K1630" s="201"/>
      <c r="L1630" s="206"/>
      <c r="M1630" s="207"/>
      <c r="N1630" s="208"/>
      <c r="O1630" s="208"/>
      <c r="P1630" s="208"/>
      <c r="Q1630" s="208"/>
      <c r="R1630" s="208"/>
      <c r="S1630" s="208"/>
      <c r="T1630" s="209"/>
      <c r="AT1630" s="210" t="s">
        <v>202</v>
      </c>
      <c r="AU1630" s="210" t="s">
        <v>88</v>
      </c>
      <c r="AV1630" s="14" t="s">
        <v>88</v>
      </c>
      <c r="AW1630" s="14" t="s">
        <v>37</v>
      </c>
      <c r="AX1630" s="14" t="s">
        <v>78</v>
      </c>
      <c r="AY1630" s="210" t="s">
        <v>193</v>
      </c>
    </row>
    <row r="1631" spans="1:65" s="13" customFormat="1" ht="11.25">
      <c r="B1631" s="189"/>
      <c r="C1631" s="190"/>
      <c r="D1631" s="191" t="s">
        <v>202</v>
      </c>
      <c r="E1631" s="192" t="s">
        <v>19</v>
      </c>
      <c r="F1631" s="193" t="s">
        <v>275</v>
      </c>
      <c r="G1631" s="190"/>
      <c r="H1631" s="192" t="s">
        <v>19</v>
      </c>
      <c r="I1631" s="194"/>
      <c r="J1631" s="190"/>
      <c r="K1631" s="190"/>
      <c r="L1631" s="195"/>
      <c r="M1631" s="196"/>
      <c r="N1631" s="197"/>
      <c r="O1631" s="197"/>
      <c r="P1631" s="197"/>
      <c r="Q1631" s="197"/>
      <c r="R1631" s="197"/>
      <c r="S1631" s="197"/>
      <c r="T1631" s="198"/>
      <c r="AT1631" s="199" t="s">
        <v>202</v>
      </c>
      <c r="AU1631" s="199" t="s">
        <v>88</v>
      </c>
      <c r="AV1631" s="13" t="s">
        <v>86</v>
      </c>
      <c r="AW1631" s="13" t="s">
        <v>37</v>
      </c>
      <c r="AX1631" s="13" t="s">
        <v>78</v>
      </c>
      <c r="AY1631" s="199" t="s">
        <v>193</v>
      </c>
    </row>
    <row r="1632" spans="1:65" s="13" customFormat="1" ht="11.25">
      <c r="B1632" s="189"/>
      <c r="C1632" s="190"/>
      <c r="D1632" s="191" t="s">
        <v>202</v>
      </c>
      <c r="E1632" s="192" t="s">
        <v>19</v>
      </c>
      <c r="F1632" s="193" t="s">
        <v>276</v>
      </c>
      <c r="G1632" s="190"/>
      <c r="H1632" s="192" t="s">
        <v>19</v>
      </c>
      <c r="I1632" s="194"/>
      <c r="J1632" s="190"/>
      <c r="K1632" s="190"/>
      <c r="L1632" s="195"/>
      <c r="M1632" s="196"/>
      <c r="N1632" s="197"/>
      <c r="O1632" s="197"/>
      <c r="P1632" s="197"/>
      <c r="Q1632" s="197"/>
      <c r="R1632" s="197"/>
      <c r="S1632" s="197"/>
      <c r="T1632" s="198"/>
      <c r="AT1632" s="199" t="s">
        <v>202</v>
      </c>
      <c r="AU1632" s="199" t="s">
        <v>88</v>
      </c>
      <c r="AV1632" s="13" t="s">
        <v>86</v>
      </c>
      <c r="AW1632" s="13" t="s">
        <v>37</v>
      </c>
      <c r="AX1632" s="13" t="s">
        <v>78</v>
      </c>
      <c r="AY1632" s="199" t="s">
        <v>193</v>
      </c>
    </row>
    <row r="1633" spans="1:65" s="14" customFormat="1" ht="11.25">
      <c r="B1633" s="200"/>
      <c r="C1633" s="201"/>
      <c r="D1633" s="191" t="s">
        <v>202</v>
      </c>
      <c r="E1633" s="202" t="s">
        <v>19</v>
      </c>
      <c r="F1633" s="203" t="s">
        <v>277</v>
      </c>
      <c r="G1633" s="201"/>
      <c r="H1633" s="204">
        <v>5.0620000000000003</v>
      </c>
      <c r="I1633" s="205"/>
      <c r="J1633" s="201"/>
      <c r="K1633" s="201"/>
      <c r="L1633" s="206"/>
      <c r="M1633" s="207"/>
      <c r="N1633" s="208"/>
      <c r="O1633" s="208"/>
      <c r="P1633" s="208"/>
      <c r="Q1633" s="208"/>
      <c r="R1633" s="208"/>
      <c r="S1633" s="208"/>
      <c r="T1633" s="209"/>
      <c r="AT1633" s="210" t="s">
        <v>202</v>
      </c>
      <c r="AU1633" s="210" t="s">
        <v>88</v>
      </c>
      <c r="AV1633" s="14" t="s">
        <v>88</v>
      </c>
      <c r="AW1633" s="14" t="s">
        <v>37</v>
      </c>
      <c r="AX1633" s="14" t="s">
        <v>78</v>
      </c>
      <c r="AY1633" s="210" t="s">
        <v>193</v>
      </c>
    </row>
    <row r="1634" spans="1:65" s="14" customFormat="1" ht="11.25">
      <c r="B1634" s="200"/>
      <c r="C1634" s="201"/>
      <c r="D1634" s="191" t="s">
        <v>202</v>
      </c>
      <c r="E1634" s="202" t="s">
        <v>19</v>
      </c>
      <c r="F1634" s="203" t="s">
        <v>278</v>
      </c>
      <c r="G1634" s="201"/>
      <c r="H1634" s="204">
        <v>3.4649999999999999</v>
      </c>
      <c r="I1634" s="205"/>
      <c r="J1634" s="201"/>
      <c r="K1634" s="201"/>
      <c r="L1634" s="206"/>
      <c r="M1634" s="207"/>
      <c r="N1634" s="208"/>
      <c r="O1634" s="208"/>
      <c r="P1634" s="208"/>
      <c r="Q1634" s="208"/>
      <c r="R1634" s="208"/>
      <c r="S1634" s="208"/>
      <c r="T1634" s="209"/>
      <c r="AT1634" s="210" t="s">
        <v>202</v>
      </c>
      <c r="AU1634" s="210" t="s">
        <v>88</v>
      </c>
      <c r="AV1634" s="14" t="s">
        <v>88</v>
      </c>
      <c r="AW1634" s="14" t="s">
        <v>37</v>
      </c>
      <c r="AX1634" s="14" t="s">
        <v>78</v>
      </c>
      <c r="AY1634" s="210" t="s">
        <v>193</v>
      </c>
    </row>
    <row r="1635" spans="1:65" s="16" customFormat="1" ht="11.25">
      <c r="B1635" s="227"/>
      <c r="C1635" s="228"/>
      <c r="D1635" s="191" t="s">
        <v>202</v>
      </c>
      <c r="E1635" s="229" t="s">
        <v>19</v>
      </c>
      <c r="F1635" s="230" t="s">
        <v>230</v>
      </c>
      <c r="G1635" s="228"/>
      <c r="H1635" s="231">
        <v>27.927</v>
      </c>
      <c r="I1635" s="232"/>
      <c r="J1635" s="228"/>
      <c r="K1635" s="228"/>
      <c r="L1635" s="233"/>
      <c r="M1635" s="234"/>
      <c r="N1635" s="235"/>
      <c r="O1635" s="235"/>
      <c r="P1635" s="235"/>
      <c r="Q1635" s="235"/>
      <c r="R1635" s="235"/>
      <c r="S1635" s="235"/>
      <c r="T1635" s="236"/>
      <c r="AT1635" s="237" t="s">
        <v>202</v>
      </c>
      <c r="AU1635" s="237" t="s">
        <v>88</v>
      </c>
      <c r="AV1635" s="16" t="s">
        <v>194</v>
      </c>
      <c r="AW1635" s="16" t="s">
        <v>37</v>
      </c>
      <c r="AX1635" s="16" t="s">
        <v>78</v>
      </c>
      <c r="AY1635" s="237" t="s">
        <v>193</v>
      </c>
    </row>
    <row r="1636" spans="1:65" s="13" customFormat="1" ht="11.25">
      <c r="B1636" s="189"/>
      <c r="C1636" s="190"/>
      <c r="D1636" s="191" t="s">
        <v>202</v>
      </c>
      <c r="E1636" s="192" t="s">
        <v>19</v>
      </c>
      <c r="F1636" s="193" t="s">
        <v>279</v>
      </c>
      <c r="G1636" s="190"/>
      <c r="H1636" s="192" t="s">
        <v>19</v>
      </c>
      <c r="I1636" s="194"/>
      <c r="J1636" s="190"/>
      <c r="K1636" s="190"/>
      <c r="L1636" s="195"/>
      <c r="M1636" s="196"/>
      <c r="N1636" s="197"/>
      <c r="O1636" s="197"/>
      <c r="P1636" s="197"/>
      <c r="Q1636" s="197"/>
      <c r="R1636" s="197"/>
      <c r="S1636" s="197"/>
      <c r="T1636" s="198"/>
      <c r="AT1636" s="199" t="s">
        <v>202</v>
      </c>
      <c r="AU1636" s="199" t="s">
        <v>88</v>
      </c>
      <c r="AV1636" s="13" t="s">
        <v>86</v>
      </c>
      <c r="AW1636" s="13" t="s">
        <v>37</v>
      </c>
      <c r="AX1636" s="13" t="s">
        <v>78</v>
      </c>
      <c r="AY1636" s="199" t="s">
        <v>193</v>
      </c>
    </row>
    <row r="1637" spans="1:65" s="13" customFormat="1" ht="11.25">
      <c r="B1637" s="189"/>
      <c r="C1637" s="190"/>
      <c r="D1637" s="191" t="s">
        <v>202</v>
      </c>
      <c r="E1637" s="192" t="s">
        <v>19</v>
      </c>
      <c r="F1637" s="193" t="s">
        <v>280</v>
      </c>
      <c r="G1637" s="190"/>
      <c r="H1637" s="192" t="s">
        <v>19</v>
      </c>
      <c r="I1637" s="194"/>
      <c r="J1637" s="190"/>
      <c r="K1637" s="190"/>
      <c r="L1637" s="195"/>
      <c r="M1637" s="196"/>
      <c r="N1637" s="197"/>
      <c r="O1637" s="197"/>
      <c r="P1637" s="197"/>
      <c r="Q1637" s="197"/>
      <c r="R1637" s="197"/>
      <c r="S1637" s="197"/>
      <c r="T1637" s="198"/>
      <c r="AT1637" s="199" t="s">
        <v>202</v>
      </c>
      <c r="AU1637" s="199" t="s">
        <v>88</v>
      </c>
      <c r="AV1637" s="13" t="s">
        <v>86</v>
      </c>
      <c r="AW1637" s="13" t="s">
        <v>37</v>
      </c>
      <c r="AX1637" s="13" t="s">
        <v>78</v>
      </c>
      <c r="AY1637" s="199" t="s">
        <v>193</v>
      </c>
    </row>
    <row r="1638" spans="1:65" s="14" customFormat="1" ht="11.25">
      <c r="B1638" s="200"/>
      <c r="C1638" s="201"/>
      <c r="D1638" s="191" t="s">
        <v>202</v>
      </c>
      <c r="E1638" s="202" t="s">
        <v>19</v>
      </c>
      <c r="F1638" s="203" t="s">
        <v>281</v>
      </c>
      <c r="G1638" s="201"/>
      <c r="H1638" s="204">
        <v>3.0449999999999999</v>
      </c>
      <c r="I1638" s="205"/>
      <c r="J1638" s="201"/>
      <c r="K1638" s="201"/>
      <c r="L1638" s="206"/>
      <c r="M1638" s="207"/>
      <c r="N1638" s="208"/>
      <c r="O1638" s="208"/>
      <c r="P1638" s="208"/>
      <c r="Q1638" s="208"/>
      <c r="R1638" s="208"/>
      <c r="S1638" s="208"/>
      <c r="T1638" s="209"/>
      <c r="AT1638" s="210" t="s">
        <v>202</v>
      </c>
      <c r="AU1638" s="210" t="s">
        <v>88</v>
      </c>
      <c r="AV1638" s="14" t="s">
        <v>88</v>
      </c>
      <c r="AW1638" s="14" t="s">
        <v>37</v>
      </c>
      <c r="AX1638" s="14" t="s">
        <v>78</v>
      </c>
      <c r="AY1638" s="210" t="s">
        <v>193</v>
      </c>
    </row>
    <row r="1639" spans="1:65" s="14" customFormat="1" ht="11.25">
      <c r="B1639" s="200"/>
      <c r="C1639" s="201"/>
      <c r="D1639" s="191" t="s">
        <v>202</v>
      </c>
      <c r="E1639" s="202" t="s">
        <v>19</v>
      </c>
      <c r="F1639" s="203" t="s">
        <v>282</v>
      </c>
      <c r="G1639" s="201"/>
      <c r="H1639" s="204">
        <v>3.92</v>
      </c>
      <c r="I1639" s="205"/>
      <c r="J1639" s="201"/>
      <c r="K1639" s="201"/>
      <c r="L1639" s="206"/>
      <c r="M1639" s="207"/>
      <c r="N1639" s="208"/>
      <c r="O1639" s="208"/>
      <c r="P1639" s="208"/>
      <c r="Q1639" s="208"/>
      <c r="R1639" s="208"/>
      <c r="S1639" s="208"/>
      <c r="T1639" s="209"/>
      <c r="AT1639" s="210" t="s">
        <v>202</v>
      </c>
      <c r="AU1639" s="210" t="s">
        <v>88</v>
      </c>
      <c r="AV1639" s="14" t="s">
        <v>88</v>
      </c>
      <c r="AW1639" s="14" t="s">
        <v>37</v>
      </c>
      <c r="AX1639" s="14" t="s">
        <v>78</v>
      </c>
      <c r="AY1639" s="210" t="s">
        <v>193</v>
      </c>
    </row>
    <row r="1640" spans="1:65" s="14" customFormat="1" ht="11.25">
      <c r="B1640" s="200"/>
      <c r="C1640" s="201"/>
      <c r="D1640" s="191" t="s">
        <v>202</v>
      </c>
      <c r="E1640" s="202" t="s">
        <v>19</v>
      </c>
      <c r="F1640" s="203" t="s">
        <v>283</v>
      </c>
      <c r="G1640" s="201"/>
      <c r="H1640" s="204">
        <v>5.2990000000000004</v>
      </c>
      <c r="I1640" s="205"/>
      <c r="J1640" s="201"/>
      <c r="K1640" s="201"/>
      <c r="L1640" s="206"/>
      <c r="M1640" s="207"/>
      <c r="N1640" s="208"/>
      <c r="O1640" s="208"/>
      <c r="P1640" s="208"/>
      <c r="Q1640" s="208"/>
      <c r="R1640" s="208"/>
      <c r="S1640" s="208"/>
      <c r="T1640" s="209"/>
      <c r="AT1640" s="210" t="s">
        <v>202</v>
      </c>
      <c r="AU1640" s="210" t="s">
        <v>88</v>
      </c>
      <c r="AV1640" s="14" t="s">
        <v>88</v>
      </c>
      <c r="AW1640" s="14" t="s">
        <v>37</v>
      </c>
      <c r="AX1640" s="14" t="s">
        <v>78</v>
      </c>
      <c r="AY1640" s="210" t="s">
        <v>193</v>
      </c>
    </row>
    <row r="1641" spans="1:65" s="14" customFormat="1" ht="11.25">
      <c r="B1641" s="200"/>
      <c r="C1641" s="201"/>
      <c r="D1641" s="191" t="s">
        <v>202</v>
      </c>
      <c r="E1641" s="202" t="s">
        <v>19</v>
      </c>
      <c r="F1641" s="203" t="s">
        <v>284</v>
      </c>
      <c r="G1641" s="201"/>
      <c r="H1641" s="204">
        <v>3.1640000000000001</v>
      </c>
      <c r="I1641" s="205"/>
      <c r="J1641" s="201"/>
      <c r="K1641" s="201"/>
      <c r="L1641" s="206"/>
      <c r="M1641" s="207"/>
      <c r="N1641" s="208"/>
      <c r="O1641" s="208"/>
      <c r="P1641" s="208"/>
      <c r="Q1641" s="208"/>
      <c r="R1641" s="208"/>
      <c r="S1641" s="208"/>
      <c r="T1641" s="209"/>
      <c r="AT1641" s="210" t="s">
        <v>202</v>
      </c>
      <c r="AU1641" s="210" t="s">
        <v>88</v>
      </c>
      <c r="AV1641" s="14" t="s">
        <v>88</v>
      </c>
      <c r="AW1641" s="14" t="s">
        <v>37</v>
      </c>
      <c r="AX1641" s="14" t="s">
        <v>78</v>
      </c>
      <c r="AY1641" s="210" t="s">
        <v>193</v>
      </c>
    </row>
    <row r="1642" spans="1:65" s="16" customFormat="1" ht="11.25">
      <c r="B1642" s="227"/>
      <c r="C1642" s="228"/>
      <c r="D1642" s="191" t="s">
        <v>202</v>
      </c>
      <c r="E1642" s="229" t="s">
        <v>19</v>
      </c>
      <c r="F1642" s="230" t="s">
        <v>230</v>
      </c>
      <c r="G1642" s="228"/>
      <c r="H1642" s="231">
        <v>15.427999999999999</v>
      </c>
      <c r="I1642" s="232"/>
      <c r="J1642" s="228"/>
      <c r="K1642" s="228"/>
      <c r="L1642" s="233"/>
      <c r="M1642" s="234"/>
      <c r="N1642" s="235"/>
      <c r="O1642" s="235"/>
      <c r="P1642" s="235"/>
      <c r="Q1642" s="235"/>
      <c r="R1642" s="235"/>
      <c r="S1642" s="235"/>
      <c r="T1642" s="236"/>
      <c r="AT1642" s="237" t="s">
        <v>202</v>
      </c>
      <c r="AU1642" s="237" t="s">
        <v>88</v>
      </c>
      <c r="AV1642" s="16" t="s">
        <v>194</v>
      </c>
      <c r="AW1642" s="16" t="s">
        <v>37</v>
      </c>
      <c r="AX1642" s="16" t="s">
        <v>78</v>
      </c>
      <c r="AY1642" s="237" t="s">
        <v>193</v>
      </c>
    </row>
    <row r="1643" spans="1:65" s="15" customFormat="1" ht="11.25">
      <c r="B1643" s="211"/>
      <c r="C1643" s="212"/>
      <c r="D1643" s="191" t="s">
        <v>202</v>
      </c>
      <c r="E1643" s="213" t="s">
        <v>19</v>
      </c>
      <c r="F1643" s="214" t="s">
        <v>207</v>
      </c>
      <c r="G1643" s="212"/>
      <c r="H1643" s="215">
        <v>43.355000000000004</v>
      </c>
      <c r="I1643" s="216"/>
      <c r="J1643" s="212"/>
      <c r="K1643" s="212"/>
      <c r="L1643" s="217"/>
      <c r="M1643" s="218"/>
      <c r="N1643" s="219"/>
      <c r="O1643" s="219"/>
      <c r="P1643" s="219"/>
      <c r="Q1643" s="219"/>
      <c r="R1643" s="219"/>
      <c r="S1643" s="219"/>
      <c r="T1643" s="220"/>
      <c r="AT1643" s="221" t="s">
        <v>202</v>
      </c>
      <c r="AU1643" s="221" t="s">
        <v>88</v>
      </c>
      <c r="AV1643" s="15" t="s">
        <v>200</v>
      </c>
      <c r="AW1643" s="15" t="s">
        <v>37</v>
      </c>
      <c r="AX1643" s="15" t="s">
        <v>86</v>
      </c>
      <c r="AY1643" s="221" t="s">
        <v>193</v>
      </c>
    </row>
    <row r="1644" spans="1:65" s="2" customFormat="1" ht="16.5" customHeight="1">
      <c r="A1644" s="36"/>
      <c r="B1644" s="37"/>
      <c r="C1644" s="176" t="s">
        <v>1568</v>
      </c>
      <c r="D1644" s="176" t="s">
        <v>196</v>
      </c>
      <c r="E1644" s="177" t="s">
        <v>1569</v>
      </c>
      <c r="F1644" s="178" t="s">
        <v>1570</v>
      </c>
      <c r="G1644" s="179" t="s">
        <v>97</v>
      </c>
      <c r="H1644" s="180">
        <v>43.354999999999997</v>
      </c>
      <c r="I1644" s="181"/>
      <c r="J1644" s="182">
        <f>ROUND(I1644*H1644,2)</f>
        <v>0</v>
      </c>
      <c r="K1644" s="178" t="s">
        <v>19</v>
      </c>
      <c r="L1644" s="41"/>
      <c r="M1644" s="183" t="s">
        <v>19</v>
      </c>
      <c r="N1644" s="184" t="s">
        <v>49</v>
      </c>
      <c r="O1644" s="66"/>
      <c r="P1644" s="185">
        <f>O1644*H1644</f>
        <v>0</v>
      </c>
      <c r="Q1644" s="185">
        <v>0</v>
      </c>
      <c r="R1644" s="185">
        <f>Q1644*H1644</f>
        <v>0</v>
      </c>
      <c r="S1644" s="185">
        <v>0</v>
      </c>
      <c r="T1644" s="186">
        <f>S1644*H1644</f>
        <v>0</v>
      </c>
      <c r="U1644" s="36"/>
      <c r="V1644" s="36"/>
      <c r="W1644" s="36"/>
      <c r="X1644" s="36"/>
      <c r="Y1644" s="36"/>
      <c r="Z1644" s="36"/>
      <c r="AA1644" s="36"/>
      <c r="AB1644" s="36"/>
      <c r="AC1644" s="36"/>
      <c r="AD1644" s="36"/>
      <c r="AE1644" s="36"/>
      <c r="AR1644" s="187" t="s">
        <v>295</v>
      </c>
      <c r="AT1644" s="187" t="s">
        <v>196</v>
      </c>
      <c r="AU1644" s="187" t="s">
        <v>88</v>
      </c>
      <c r="AY1644" s="19" t="s">
        <v>193</v>
      </c>
      <c r="BE1644" s="188">
        <f>IF(N1644="základní",J1644,0)</f>
        <v>0</v>
      </c>
      <c r="BF1644" s="188">
        <f>IF(N1644="snížená",J1644,0)</f>
        <v>0</v>
      </c>
      <c r="BG1644" s="188">
        <f>IF(N1644="zákl. přenesená",J1644,0)</f>
        <v>0</v>
      </c>
      <c r="BH1644" s="188">
        <f>IF(N1644="sníž. přenesená",J1644,0)</f>
        <v>0</v>
      </c>
      <c r="BI1644" s="188">
        <f>IF(N1644="nulová",J1644,0)</f>
        <v>0</v>
      </c>
      <c r="BJ1644" s="19" t="s">
        <v>86</v>
      </c>
      <c r="BK1644" s="188">
        <f>ROUND(I1644*H1644,2)</f>
        <v>0</v>
      </c>
      <c r="BL1644" s="19" t="s">
        <v>295</v>
      </c>
      <c r="BM1644" s="187" t="s">
        <v>1571</v>
      </c>
    </row>
    <row r="1645" spans="1:65" s="13" customFormat="1" ht="11.25">
      <c r="B1645" s="189"/>
      <c r="C1645" s="190"/>
      <c r="D1645" s="191" t="s">
        <v>202</v>
      </c>
      <c r="E1645" s="192" t="s">
        <v>19</v>
      </c>
      <c r="F1645" s="193" t="s">
        <v>203</v>
      </c>
      <c r="G1645" s="190"/>
      <c r="H1645" s="192" t="s">
        <v>19</v>
      </c>
      <c r="I1645" s="194"/>
      <c r="J1645" s="190"/>
      <c r="K1645" s="190"/>
      <c r="L1645" s="195"/>
      <c r="M1645" s="196"/>
      <c r="N1645" s="197"/>
      <c r="O1645" s="197"/>
      <c r="P1645" s="197"/>
      <c r="Q1645" s="197"/>
      <c r="R1645" s="197"/>
      <c r="S1645" s="197"/>
      <c r="T1645" s="198"/>
      <c r="AT1645" s="199" t="s">
        <v>202</v>
      </c>
      <c r="AU1645" s="199" t="s">
        <v>88</v>
      </c>
      <c r="AV1645" s="13" t="s">
        <v>86</v>
      </c>
      <c r="AW1645" s="13" t="s">
        <v>37</v>
      </c>
      <c r="AX1645" s="13" t="s">
        <v>78</v>
      </c>
      <c r="AY1645" s="199" t="s">
        <v>193</v>
      </c>
    </row>
    <row r="1646" spans="1:65" s="13" customFormat="1" ht="11.25">
      <c r="B1646" s="189"/>
      <c r="C1646" s="190"/>
      <c r="D1646" s="191" t="s">
        <v>202</v>
      </c>
      <c r="E1646" s="192" t="s">
        <v>19</v>
      </c>
      <c r="F1646" s="193" t="s">
        <v>1566</v>
      </c>
      <c r="G1646" s="190"/>
      <c r="H1646" s="192" t="s">
        <v>19</v>
      </c>
      <c r="I1646" s="194"/>
      <c r="J1646" s="190"/>
      <c r="K1646" s="190"/>
      <c r="L1646" s="195"/>
      <c r="M1646" s="196"/>
      <c r="N1646" s="197"/>
      <c r="O1646" s="197"/>
      <c r="P1646" s="197"/>
      <c r="Q1646" s="197"/>
      <c r="R1646" s="197"/>
      <c r="S1646" s="197"/>
      <c r="T1646" s="198"/>
      <c r="AT1646" s="199" t="s">
        <v>202</v>
      </c>
      <c r="AU1646" s="199" t="s">
        <v>88</v>
      </c>
      <c r="AV1646" s="13" t="s">
        <v>86</v>
      </c>
      <c r="AW1646" s="13" t="s">
        <v>37</v>
      </c>
      <c r="AX1646" s="13" t="s">
        <v>78</v>
      </c>
      <c r="AY1646" s="199" t="s">
        <v>193</v>
      </c>
    </row>
    <row r="1647" spans="1:65" s="13" customFormat="1" ht="11.25">
      <c r="B1647" s="189"/>
      <c r="C1647" s="190"/>
      <c r="D1647" s="191" t="s">
        <v>202</v>
      </c>
      <c r="E1647" s="192" t="s">
        <v>19</v>
      </c>
      <c r="F1647" s="193" t="s">
        <v>547</v>
      </c>
      <c r="G1647" s="190"/>
      <c r="H1647" s="192" t="s">
        <v>19</v>
      </c>
      <c r="I1647" s="194"/>
      <c r="J1647" s="190"/>
      <c r="K1647" s="190"/>
      <c r="L1647" s="195"/>
      <c r="M1647" s="196"/>
      <c r="N1647" s="197"/>
      <c r="O1647" s="197"/>
      <c r="P1647" s="197"/>
      <c r="Q1647" s="197"/>
      <c r="R1647" s="197"/>
      <c r="S1647" s="197"/>
      <c r="T1647" s="198"/>
      <c r="AT1647" s="199" t="s">
        <v>202</v>
      </c>
      <c r="AU1647" s="199" t="s">
        <v>88</v>
      </c>
      <c r="AV1647" s="13" t="s">
        <v>86</v>
      </c>
      <c r="AW1647" s="13" t="s">
        <v>37</v>
      </c>
      <c r="AX1647" s="13" t="s">
        <v>78</v>
      </c>
      <c r="AY1647" s="199" t="s">
        <v>193</v>
      </c>
    </row>
    <row r="1648" spans="1:65" s="13" customFormat="1" ht="11.25">
      <c r="B1648" s="189"/>
      <c r="C1648" s="190"/>
      <c r="D1648" s="191" t="s">
        <v>202</v>
      </c>
      <c r="E1648" s="192" t="s">
        <v>19</v>
      </c>
      <c r="F1648" s="193" t="s">
        <v>548</v>
      </c>
      <c r="G1648" s="190"/>
      <c r="H1648" s="192" t="s">
        <v>19</v>
      </c>
      <c r="I1648" s="194"/>
      <c r="J1648" s="190"/>
      <c r="K1648" s="190"/>
      <c r="L1648" s="195"/>
      <c r="M1648" s="196"/>
      <c r="N1648" s="197"/>
      <c r="O1648" s="197"/>
      <c r="P1648" s="197"/>
      <c r="Q1648" s="197"/>
      <c r="R1648" s="197"/>
      <c r="S1648" s="197"/>
      <c r="T1648" s="198"/>
      <c r="AT1648" s="199" t="s">
        <v>202</v>
      </c>
      <c r="AU1648" s="199" t="s">
        <v>88</v>
      </c>
      <c r="AV1648" s="13" t="s">
        <v>86</v>
      </c>
      <c r="AW1648" s="13" t="s">
        <v>37</v>
      </c>
      <c r="AX1648" s="13" t="s">
        <v>78</v>
      </c>
      <c r="AY1648" s="199" t="s">
        <v>193</v>
      </c>
    </row>
    <row r="1649" spans="1:65" s="13" customFormat="1" ht="11.25">
      <c r="B1649" s="189"/>
      <c r="C1649" s="190"/>
      <c r="D1649" s="191" t="s">
        <v>202</v>
      </c>
      <c r="E1649" s="192" t="s">
        <v>19</v>
      </c>
      <c r="F1649" s="193" t="s">
        <v>1567</v>
      </c>
      <c r="G1649" s="190"/>
      <c r="H1649" s="192" t="s">
        <v>19</v>
      </c>
      <c r="I1649" s="194"/>
      <c r="J1649" s="190"/>
      <c r="K1649" s="190"/>
      <c r="L1649" s="195"/>
      <c r="M1649" s="196"/>
      <c r="N1649" s="197"/>
      <c r="O1649" s="197"/>
      <c r="P1649" s="197"/>
      <c r="Q1649" s="197"/>
      <c r="R1649" s="197"/>
      <c r="S1649" s="197"/>
      <c r="T1649" s="198"/>
      <c r="AT1649" s="199" t="s">
        <v>202</v>
      </c>
      <c r="AU1649" s="199" t="s">
        <v>88</v>
      </c>
      <c r="AV1649" s="13" t="s">
        <v>86</v>
      </c>
      <c r="AW1649" s="13" t="s">
        <v>37</v>
      </c>
      <c r="AX1649" s="13" t="s">
        <v>78</v>
      </c>
      <c r="AY1649" s="199" t="s">
        <v>193</v>
      </c>
    </row>
    <row r="1650" spans="1:65" s="14" customFormat="1" ht="11.25">
      <c r="B1650" s="200"/>
      <c r="C1650" s="201"/>
      <c r="D1650" s="191" t="s">
        <v>202</v>
      </c>
      <c r="E1650" s="202" t="s">
        <v>19</v>
      </c>
      <c r="F1650" s="203" t="s">
        <v>653</v>
      </c>
      <c r="G1650" s="201"/>
      <c r="H1650" s="204">
        <v>19.399999999999999</v>
      </c>
      <c r="I1650" s="205"/>
      <c r="J1650" s="201"/>
      <c r="K1650" s="201"/>
      <c r="L1650" s="206"/>
      <c r="M1650" s="207"/>
      <c r="N1650" s="208"/>
      <c r="O1650" s="208"/>
      <c r="P1650" s="208"/>
      <c r="Q1650" s="208"/>
      <c r="R1650" s="208"/>
      <c r="S1650" s="208"/>
      <c r="T1650" s="209"/>
      <c r="AT1650" s="210" t="s">
        <v>202</v>
      </c>
      <c r="AU1650" s="210" t="s">
        <v>88</v>
      </c>
      <c r="AV1650" s="14" t="s">
        <v>88</v>
      </c>
      <c r="AW1650" s="14" t="s">
        <v>37</v>
      </c>
      <c r="AX1650" s="14" t="s">
        <v>78</v>
      </c>
      <c r="AY1650" s="210" t="s">
        <v>193</v>
      </c>
    </row>
    <row r="1651" spans="1:65" s="13" customFormat="1" ht="11.25">
      <c r="B1651" s="189"/>
      <c r="C1651" s="190"/>
      <c r="D1651" s="191" t="s">
        <v>202</v>
      </c>
      <c r="E1651" s="192" t="s">
        <v>19</v>
      </c>
      <c r="F1651" s="193" t="s">
        <v>275</v>
      </c>
      <c r="G1651" s="190"/>
      <c r="H1651" s="192" t="s">
        <v>19</v>
      </c>
      <c r="I1651" s="194"/>
      <c r="J1651" s="190"/>
      <c r="K1651" s="190"/>
      <c r="L1651" s="195"/>
      <c r="M1651" s="196"/>
      <c r="N1651" s="197"/>
      <c r="O1651" s="197"/>
      <c r="P1651" s="197"/>
      <c r="Q1651" s="197"/>
      <c r="R1651" s="197"/>
      <c r="S1651" s="197"/>
      <c r="T1651" s="198"/>
      <c r="AT1651" s="199" t="s">
        <v>202</v>
      </c>
      <c r="AU1651" s="199" t="s">
        <v>88</v>
      </c>
      <c r="AV1651" s="13" t="s">
        <v>86</v>
      </c>
      <c r="AW1651" s="13" t="s">
        <v>37</v>
      </c>
      <c r="AX1651" s="13" t="s">
        <v>78</v>
      </c>
      <c r="AY1651" s="199" t="s">
        <v>193</v>
      </c>
    </row>
    <row r="1652" spans="1:65" s="13" customFormat="1" ht="11.25">
      <c r="B1652" s="189"/>
      <c r="C1652" s="190"/>
      <c r="D1652" s="191" t="s">
        <v>202</v>
      </c>
      <c r="E1652" s="192" t="s">
        <v>19</v>
      </c>
      <c r="F1652" s="193" t="s">
        <v>276</v>
      </c>
      <c r="G1652" s="190"/>
      <c r="H1652" s="192" t="s">
        <v>19</v>
      </c>
      <c r="I1652" s="194"/>
      <c r="J1652" s="190"/>
      <c r="K1652" s="190"/>
      <c r="L1652" s="195"/>
      <c r="M1652" s="196"/>
      <c r="N1652" s="197"/>
      <c r="O1652" s="197"/>
      <c r="P1652" s="197"/>
      <c r="Q1652" s="197"/>
      <c r="R1652" s="197"/>
      <c r="S1652" s="197"/>
      <c r="T1652" s="198"/>
      <c r="AT1652" s="199" t="s">
        <v>202</v>
      </c>
      <c r="AU1652" s="199" t="s">
        <v>88</v>
      </c>
      <c r="AV1652" s="13" t="s">
        <v>86</v>
      </c>
      <c r="AW1652" s="13" t="s">
        <v>37</v>
      </c>
      <c r="AX1652" s="13" t="s">
        <v>78</v>
      </c>
      <c r="AY1652" s="199" t="s">
        <v>193</v>
      </c>
    </row>
    <row r="1653" spans="1:65" s="14" customFormat="1" ht="11.25">
      <c r="B1653" s="200"/>
      <c r="C1653" s="201"/>
      <c r="D1653" s="191" t="s">
        <v>202</v>
      </c>
      <c r="E1653" s="202" t="s">
        <v>19</v>
      </c>
      <c r="F1653" s="203" t="s">
        <v>277</v>
      </c>
      <c r="G1653" s="201"/>
      <c r="H1653" s="204">
        <v>5.0620000000000003</v>
      </c>
      <c r="I1653" s="205"/>
      <c r="J1653" s="201"/>
      <c r="K1653" s="201"/>
      <c r="L1653" s="206"/>
      <c r="M1653" s="207"/>
      <c r="N1653" s="208"/>
      <c r="O1653" s="208"/>
      <c r="P1653" s="208"/>
      <c r="Q1653" s="208"/>
      <c r="R1653" s="208"/>
      <c r="S1653" s="208"/>
      <c r="T1653" s="209"/>
      <c r="AT1653" s="210" t="s">
        <v>202</v>
      </c>
      <c r="AU1653" s="210" t="s">
        <v>88</v>
      </c>
      <c r="AV1653" s="14" t="s">
        <v>88</v>
      </c>
      <c r="AW1653" s="14" t="s">
        <v>37</v>
      </c>
      <c r="AX1653" s="14" t="s">
        <v>78</v>
      </c>
      <c r="AY1653" s="210" t="s">
        <v>193</v>
      </c>
    </row>
    <row r="1654" spans="1:65" s="14" customFormat="1" ht="11.25">
      <c r="B1654" s="200"/>
      <c r="C1654" s="201"/>
      <c r="D1654" s="191" t="s">
        <v>202</v>
      </c>
      <c r="E1654" s="202" t="s">
        <v>19</v>
      </c>
      <c r="F1654" s="203" t="s">
        <v>278</v>
      </c>
      <c r="G1654" s="201"/>
      <c r="H1654" s="204">
        <v>3.4649999999999999</v>
      </c>
      <c r="I1654" s="205"/>
      <c r="J1654" s="201"/>
      <c r="K1654" s="201"/>
      <c r="L1654" s="206"/>
      <c r="M1654" s="207"/>
      <c r="N1654" s="208"/>
      <c r="O1654" s="208"/>
      <c r="P1654" s="208"/>
      <c r="Q1654" s="208"/>
      <c r="R1654" s="208"/>
      <c r="S1654" s="208"/>
      <c r="T1654" s="209"/>
      <c r="AT1654" s="210" t="s">
        <v>202</v>
      </c>
      <c r="AU1654" s="210" t="s">
        <v>88</v>
      </c>
      <c r="AV1654" s="14" t="s">
        <v>88</v>
      </c>
      <c r="AW1654" s="14" t="s">
        <v>37</v>
      </c>
      <c r="AX1654" s="14" t="s">
        <v>78</v>
      </c>
      <c r="AY1654" s="210" t="s">
        <v>193</v>
      </c>
    </row>
    <row r="1655" spans="1:65" s="16" customFormat="1" ht="11.25">
      <c r="B1655" s="227"/>
      <c r="C1655" s="228"/>
      <c r="D1655" s="191" t="s">
        <v>202</v>
      </c>
      <c r="E1655" s="229" t="s">
        <v>19</v>
      </c>
      <c r="F1655" s="230" t="s">
        <v>230</v>
      </c>
      <c r="G1655" s="228"/>
      <c r="H1655" s="231">
        <v>27.927</v>
      </c>
      <c r="I1655" s="232"/>
      <c r="J1655" s="228"/>
      <c r="K1655" s="228"/>
      <c r="L1655" s="233"/>
      <c r="M1655" s="234"/>
      <c r="N1655" s="235"/>
      <c r="O1655" s="235"/>
      <c r="P1655" s="235"/>
      <c r="Q1655" s="235"/>
      <c r="R1655" s="235"/>
      <c r="S1655" s="235"/>
      <c r="T1655" s="236"/>
      <c r="AT1655" s="237" t="s">
        <v>202</v>
      </c>
      <c r="AU1655" s="237" t="s">
        <v>88</v>
      </c>
      <c r="AV1655" s="16" t="s">
        <v>194</v>
      </c>
      <c r="AW1655" s="16" t="s">
        <v>37</v>
      </c>
      <c r="AX1655" s="16" t="s">
        <v>78</v>
      </c>
      <c r="AY1655" s="237" t="s">
        <v>193</v>
      </c>
    </row>
    <row r="1656" spans="1:65" s="13" customFormat="1" ht="11.25">
      <c r="B1656" s="189"/>
      <c r="C1656" s="190"/>
      <c r="D1656" s="191" t="s">
        <v>202</v>
      </c>
      <c r="E1656" s="192" t="s">
        <v>19</v>
      </c>
      <c r="F1656" s="193" t="s">
        <v>279</v>
      </c>
      <c r="G1656" s="190"/>
      <c r="H1656" s="192" t="s">
        <v>19</v>
      </c>
      <c r="I1656" s="194"/>
      <c r="J1656" s="190"/>
      <c r="K1656" s="190"/>
      <c r="L1656" s="195"/>
      <c r="M1656" s="196"/>
      <c r="N1656" s="197"/>
      <c r="O1656" s="197"/>
      <c r="P1656" s="197"/>
      <c r="Q1656" s="197"/>
      <c r="R1656" s="197"/>
      <c r="S1656" s="197"/>
      <c r="T1656" s="198"/>
      <c r="AT1656" s="199" t="s">
        <v>202</v>
      </c>
      <c r="AU1656" s="199" t="s">
        <v>88</v>
      </c>
      <c r="AV1656" s="13" t="s">
        <v>86</v>
      </c>
      <c r="AW1656" s="13" t="s">
        <v>37</v>
      </c>
      <c r="AX1656" s="13" t="s">
        <v>78</v>
      </c>
      <c r="AY1656" s="199" t="s">
        <v>193</v>
      </c>
    </row>
    <row r="1657" spans="1:65" s="13" customFormat="1" ht="11.25">
      <c r="B1657" s="189"/>
      <c r="C1657" s="190"/>
      <c r="D1657" s="191" t="s">
        <v>202</v>
      </c>
      <c r="E1657" s="192" t="s">
        <v>19</v>
      </c>
      <c r="F1657" s="193" t="s">
        <v>280</v>
      </c>
      <c r="G1657" s="190"/>
      <c r="H1657" s="192" t="s">
        <v>19</v>
      </c>
      <c r="I1657" s="194"/>
      <c r="J1657" s="190"/>
      <c r="K1657" s="190"/>
      <c r="L1657" s="195"/>
      <c r="M1657" s="196"/>
      <c r="N1657" s="197"/>
      <c r="O1657" s="197"/>
      <c r="P1657" s="197"/>
      <c r="Q1657" s="197"/>
      <c r="R1657" s="197"/>
      <c r="S1657" s="197"/>
      <c r="T1657" s="198"/>
      <c r="AT1657" s="199" t="s">
        <v>202</v>
      </c>
      <c r="AU1657" s="199" t="s">
        <v>88</v>
      </c>
      <c r="AV1657" s="13" t="s">
        <v>86</v>
      </c>
      <c r="AW1657" s="13" t="s">
        <v>37</v>
      </c>
      <c r="AX1657" s="13" t="s">
        <v>78</v>
      </c>
      <c r="AY1657" s="199" t="s">
        <v>193</v>
      </c>
    </row>
    <row r="1658" spans="1:65" s="14" customFormat="1" ht="11.25">
      <c r="B1658" s="200"/>
      <c r="C1658" s="201"/>
      <c r="D1658" s="191" t="s">
        <v>202</v>
      </c>
      <c r="E1658" s="202" t="s">
        <v>19</v>
      </c>
      <c r="F1658" s="203" t="s">
        <v>281</v>
      </c>
      <c r="G1658" s="201"/>
      <c r="H1658" s="204">
        <v>3.0449999999999999</v>
      </c>
      <c r="I1658" s="205"/>
      <c r="J1658" s="201"/>
      <c r="K1658" s="201"/>
      <c r="L1658" s="206"/>
      <c r="M1658" s="207"/>
      <c r="N1658" s="208"/>
      <c r="O1658" s="208"/>
      <c r="P1658" s="208"/>
      <c r="Q1658" s="208"/>
      <c r="R1658" s="208"/>
      <c r="S1658" s="208"/>
      <c r="T1658" s="209"/>
      <c r="AT1658" s="210" t="s">
        <v>202</v>
      </c>
      <c r="AU1658" s="210" t="s">
        <v>88</v>
      </c>
      <c r="AV1658" s="14" t="s">
        <v>88</v>
      </c>
      <c r="AW1658" s="14" t="s">
        <v>37</v>
      </c>
      <c r="AX1658" s="14" t="s">
        <v>78</v>
      </c>
      <c r="AY1658" s="210" t="s">
        <v>193</v>
      </c>
    </row>
    <row r="1659" spans="1:65" s="14" customFormat="1" ht="11.25">
      <c r="B1659" s="200"/>
      <c r="C1659" s="201"/>
      <c r="D1659" s="191" t="s">
        <v>202</v>
      </c>
      <c r="E1659" s="202" t="s">
        <v>19</v>
      </c>
      <c r="F1659" s="203" t="s">
        <v>282</v>
      </c>
      <c r="G1659" s="201"/>
      <c r="H1659" s="204">
        <v>3.92</v>
      </c>
      <c r="I1659" s="205"/>
      <c r="J1659" s="201"/>
      <c r="K1659" s="201"/>
      <c r="L1659" s="206"/>
      <c r="M1659" s="207"/>
      <c r="N1659" s="208"/>
      <c r="O1659" s="208"/>
      <c r="P1659" s="208"/>
      <c r="Q1659" s="208"/>
      <c r="R1659" s="208"/>
      <c r="S1659" s="208"/>
      <c r="T1659" s="209"/>
      <c r="AT1659" s="210" t="s">
        <v>202</v>
      </c>
      <c r="AU1659" s="210" t="s">
        <v>88</v>
      </c>
      <c r="AV1659" s="14" t="s">
        <v>88</v>
      </c>
      <c r="AW1659" s="14" t="s">
        <v>37</v>
      </c>
      <c r="AX1659" s="14" t="s">
        <v>78</v>
      </c>
      <c r="AY1659" s="210" t="s">
        <v>193</v>
      </c>
    </row>
    <row r="1660" spans="1:65" s="14" customFormat="1" ht="11.25">
      <c r="B1660" s="200"/>
      <c r="C1660" s="201"/>
      <c r="D1660" s="191" t="s">
        <v>202</v>
      </c>
      <c r="E1660" s="202" t="s">
        <v>19</v>
      </c>
      <c r="F1660" s="203" t="s">
        <v>283</v>
      </c>
      <c r="G1660" s="201"/>
      <c r="H1660" s="204">
        <v>5.2990000000000004</v>
      </c>
      <c r="I1660" s="205"/>
      <c r="J1660" s="201"/>
      <c r="K1660" s="201"/>
      <c r="L1660" s="206"/>
      <c r="M1660" s="207"/>
      <c r="N1660" s="208"/>
      <c r="O1660" s="208"/>
      <c r="P1660" s="208"/>
      <c r="Q1660" s="208"/>
      <c r="R1660" s="208"/>
      <c r="S1660" s="208"/>
      <c r="T1660" s="209"/>
      <c r="AT1660" s="210" t="s">
        <v>202</v>
      </c>
      <c r="AU1660" s="210" t="s">
        <v>88</v>
      </c>
      <c r="AV1660" s="14" t="s">
        <v>88</v>
      </c>
      <c r="AW1660" s="14" t="s">
        <v>37</v>
      </c>
      <c r="AX1660" s="14" t="s">
        <v>78</v>
      </c>
      <c r="AY1660" s="210" t="s">
        <v>193</v>
      </c>
    </row>
    <row r="1661" spans="1:65" s="14" customFormat="1" ht="11.25">
      <c r="B1661" s="200"/>
      <c r="C1661" s="201"/>
      <c r="D1661" s="191" t="s">
        <v>202</v>
      </c>
      <c r="E1661" s="202" t="s">
        <v>19</v>
      </c>
      <c r="F1661" s="203" t="s">
        <v>284</v>
      </c>
      <c r="G1661" s="201"/>
      <c r="H1661" s="204">
        <v>3.1640000000000001</v>
      </c>
      <c r="I1661" s="205"/>
      <c r="J1661" s="201"/>
      <c r="K1661" s="201"/>
      <c r="L1661" s="206"/>
      <c r="M1661" s="207"/>
      <c r="N1661" s="208"/>
      <c r="O1661" s="208"/>
      <c r="P1661" s="208"/>
      <c r="Q1661" s="208"/>
      <c r="R1661" s="208"/>
      <c r="S1661" s="208"/>
      <c r="T1661" s="209"/>
      <c r="AT1661" s="210" t="s">
        <v>202</v>
      </c>
      <c r="AU1661" s="210" t="s">
        <v>88</v>
      </c>
      <c r="AV1661" s="14" t="s">
        <v>88</v>
      </c>
      <c r="AW1661" s="14" t="s">
        <v>37</v>
      </c>
      <c r="AX1661" s="14" t="s">
        <v>78</v>
      </c>
      <c r="AY1661" s="210" t="s">
        <v>193</v>
      </c>
    </row>
    <row r="1662" spans="1:65" s="16" customFormat="1" ht="11.25">
      <c r="B1662" s="227"/>
      <c r="C1662" s="228"/>
      <c r="D1662" s="191" t="s">
        <v>202</v>
      </c>
      <c r="E1662" s="229" t="s">
        <v>19</v>
      </c>
      <c r="F1662" s="230" t="s">
        <v>230</v>
      </c>
      <c r="G1662" s="228"/>
      <c r="H1662" s="231">
        <v>15.427999999999999</v>
      </c>
      <c r="I1662" s="232"/>
      <c r="J1662" s="228"/>
      <c r="K1662" s="228"/>
      <c r="L1662" s="233"/>
      <c r="M1662" s="234"/>
      <c r="N1662" s="235"/>
      <c r="O1662" s="235"/>
      <c r="P1662" s="235"/>
      <c r="Q1662" s="235"/>
      <c r="R1662" s="235"/>
      <c r="S1662" s="235"/>
      <c r="T1662" s="236"/>
      <c r="AT1662" s="237" t="s">
        <v>202</v>
      </c>
      <c r="AU1662" s="237" t="s">
        <v>88</v>
      </c>
      <c r="AV1662" s="16" t="s">
        <v>194</v>
      </c>
      <c r="AW1662" s="16" t="s">
        <v>37</v>
      </c>
      <c r="AX1662" s="16" t="s">
        <v>78</v>
      </c>
      <c r="AY1662" s="237" t="s">
        <v>193</v>
      </c>
    </row>
    <row r="1663" spans="1:65" s="15" customFormat="1" ht="11.25">
      <c r="B1663" s="211"/>
      <c r="C1663" s="212"/>
      <c r="D1663" s="191" t="s">
        <v>202</v>
      </c>
      <c r="E1663" s="213" t="s">
        <v>19</v>
      </c>
      <c r="F1663" s="214" t="s">
        <v>207</v>
      </c>
      <c r="G1663" s="212"/>
      <c r="H1663" s="215">
        <v>43.355000000000004</v>
      </c>
      <c r="I1663" s="216"/>
      <c r="J1663" s="212"/>
      <c r="K1663" s="212"/>
      <c r="L1663" s="217"/>
      <c r="M1663" s="218"/>
      <c r="N1663" s="219"/>
      <c r="O1663" s="219"/>
      <c r="P1663" s="219"/>
      <c r="Q1663" s="219"/>
      <c r="R1663" s="219"/>
      <c r="S1663" s="219"/>
      <c r="T1663" s="220"/>
      <c r="AT1663" s="221" t="s">
        <v>202</v>
      </c>
      <c r="AU1663" s="221" t="s">
        <v>88</v>
      </c>
      <c r="AV1663" s="15" t="s">
        <v>200</v>
      </c>
      <c r="AW1663" s="15" t="s">
        <v>37</v>
      </c>
      <c r="AX1663" s="15" t="s">
        <v>86</v>
      </c>
      <c r="AY1663" s="221" t="s">
        <v>193</v>
      </c>
    </row>
    <row r="1664" spans="1:65" s="2" customFormat="1" ht="37.9" customHeight="1">
      <c r="A1664" s="36"/>
      <c r="B1664" s="37"/>
      <c r="C1664" s="176" t="s">
        <v>1572</v>
      </c>
      <c r="D1664" s="176" t="s">
        <v>196</v>
      </c>
      <c r="E1664" s="177" t="s">
        <v>1573</v>
      </c>
      <c r="F1664" s="178" t="s">
        <v>1574</v>
      </c>
      <c r="G1664" s="179" t="s">
        <v>97</v>
      </c>
      <c r="H1664" s="180">
        <v>3360</v>
      </c>
      <c r="I1664" s="181"/>
      <c r="J1664" s="182">
        <f>ROUND(I1664*H1664,2)</f>
        <v>0</v>
      </c>
      <c r="K1664" s="178" t="s">
        <v>19</v>
      </c>
      <c r="L1664" s="41"/>
      <c r="M1664" s="183" t="s">
        <v>19</v>
      </c>
      <c r="N1664" s="184" t="s">
        <v>49</v>
      </c>
      <c r="O1664" s="66"/>
      <c r="P1664" s="185">
        <f>O1664*H1664</f>
        <v>0</v>
      </c>
      <c r="Q1664" s="185">
        <v>2.0000000000000002E-5</v>
      </c>
      <c r="R1664" s="185">
        <f>Q1664*H1664</f>
        <v>6.720000000000001E-2</v>
      </c>
      <c r="S1664" s="185">
        <v>0</v>
      </c>
      <c r="T1664" s="186">
        <f>S1664*H1664</f>
        <v>0</v>
      </c>
      <c r="U1664" s="36"/>
      <c r="V1664" s="36"/>
      <c r="W1664" s="36"/>
      <c r="X1664" s="36"/>
      <c r="Y1664" s="36"/>
      <c r="Z1664" s="36"/>
      <c r="AA1664" s="36"/>
      <c r="AB1664" s="36"/>
      <c r="AC1664" s="36"/>
      <c r="AD1664" s="36"/>
      <c r="AE1664" s="36"/>
      <c r="AR1664" s="187" t="s">
        <v>295</v>
      </c>
      <c r="AT1664" s="187" t="s">
        <v>196</v>
      </c>
      <c r="AU1664" s="187" t="s">
        <v>88</v>
      </c>
      <c r="AY1664" s="19" t="s">
        <v>193</v>
      </c>
      <c r="BE1664" s="188">
        <f>IF(N1664="základní",J1664,0)</f>
        <v>0</v>
      </c>
      <c r="BF1664" s="188">
        <f>IF(N1664="snížená",J1664,0)</f>
        <v>0</v>
      </c>
      <c r="BG1664" s="188">
        <f>IF(N1664="zákl. přenesená",J1664,0)</f>
        <v>0</v>
      </c>
      <c r="BH1664" s="188">
        <f>IF(N1664="sníž. přenesená",J1664,0)</f>
        <v>0</v>
      </c>
      <c r="BI1664" s="188">
        <f>IF(N1664="nulová",J1664,0)</f>
        <v>0</v>
      </c>
      <c r="BJ1664" s="19" t="s">
        <v>86</v>
      </c>
      <c r="BK1664" s="188">
        <f>ROUND(I1664*H1664,2)</f>
        <v>0</v>
      </c>
      <c r="BL1664" s="19" t="s">
        <v>295</v>
      </c>
      <c r="BM1664" s="187" t="s">
        <v>1575</v>
      </c>
    </row>
    <row r="1665" spans="1:65" s="14" customFormat="1" ht="11.25">
      <c r="B1665" s="200"/>
      <c r="C1665" s="201"/>
      <c r="D1665" s="191" t="s">
        <v>202</v>
      </c>
      <c r="E1665" s="202" t="s">
        <v>19</v>
      </c>
      <c r="F1665" s="203" t="s">
        <v>1576</v>
      </c>
      <c r="G1665" s="201"/>
      <c r="H1665" s="204">
        <v>3360</v>
      </c>
      <c r="I1665" s="205"/>
      <c r="J1665" s="201"/>
      <c r="K1665" s="201"/>
      <c r="L1665" s="206"/>
      <c r="M1665" s="207"/>
      <c r="N1665" s="208"/>
      <c r="O1665" s="208"/>
      <c r="P1665" s="208"/>
      <c r="Q1665" s="208"/>
      <c r="R1665" s="208"/>
      <c r="S1665" s="208"/>
      <c r="T1665" s="209"/>
      <c r="AT1665" s="210" t="s">
        <v>202</v>
      </c>
      <c r="AU1665" s="210" t="s">
        <v>88</v>
      </c>
      <c r="AV1665" s="14" t="s">
        <v>88</v>
      </c>
      <c r="AW1665" s="14" t="s">
        <v>37</v>
      </c>
      <c r="AX1665" s="14" t="s">
        <v>78</v>
      </c>
      <c r="AY1665" s="210" t="s">
        <v>193</v>
      </c>
    </row>
    <row r="1666" spans="1:65" s="15" customFormat="1" ht="11.25">
      <c r="B1666" s="211"/>
      <c r="C1666" s="212"/>
      <c r="D1666" s="191" t="s">
        <v>202</v>
      </c>
      <c r="E1666" s="213" t="s">
        <v>19</v>
      </c>
      <c r="F1666" s="214" t="s">
        <v>207</v>
      </c>
      <c r="G1666" s="212"/>
      <c r="H1666" s="215">
        <v>3360</v>
      </c>
      <c r="I1666" s="216"/>
      <c r="J1666" s="212"/>
      <c r="K1666" s="212"/>
      <c r="L1666" s="217"/>
      <c r="M1666" s="218"/>
      <c r="N1666" s="219"/>
      <c r="O1666" s="219"/>
      <c r="P1666" s="219"/>
      <c r="Q1666" s="219"/>
      <c r="R1666" s="219"/>
      <c r="S1666" s="219"/>
      <c r="T1666" s="220"/>
      <c r="AT1666" s="221" t="s">
        <v>202</v>
      </c>
      <c r="AU1666" s="221" t="s">
        <v>88</v>
      </c>
      <c r="AV1666" s="15" t="s">
        <v>200</v>
      </c>
      <c r="AW1666" s="15" t="s">
        <v>37</v>
      </c>
      <c r="AX1666" s="15" t="s">
        <v>86</v>
      </c>
      <c r="AY1666" s="221" t="s">
        <v>193</v>
      </c>
    </row>
    <row r="1667" spans="1:65" s="2" customFormat="1" ht="16.5" customHeight="1">
      <c r="A1667" s="36"/>
      <c r="B1667" s="37"/>
      <c r="C1667" s="176" t="s">
        <v>1577</v>
      </c>
      <c r="D1667" s="176" t="s">
        <v>196</v>
      </c>
      <c r="E1667" s="177" t="s">
        <v>1578</v>
      </c>
      <c r="F1667" s="178" t="s">
        <v>1579</v>
      </c>
      <c r="G1667" s="179" t="s">
        <v>97</v>
      </c>
      <c r="H1667" s="180">
        <v>3360</v>
      </c>
      <c r="I1667" s="181"/>
      <c r="J1667" s="182">
        <f>ROUND(I1667*H1667,2)</f>
        <v>0</v>
      </c>
      <c r="K1667" s="178" t="s">
        <v>19</v>
      </c>
      <c r="L1667" s="41"/>
      <c r="M1667" s="183" t="s">
        <v>19</v>
      </c>
      <c r="N1667" s="184" t="s">
        <v>49</v>
      </c>
      <c r="O1667" s="66"/>
      <c r="P1667" s="185">
        <f>O1667*H1667</f>
        <v>0</v>
      </c>
      <c r="Q1667" s="185">
        <v>0</v>
      </c>
      <c r="R1667" s="185">
        <f>Q1667*H1667</f>
        <v>0</v>
      </c>
      <c r="S1667" s="185">
        <v>0</v>
      </c>
      <c r="T1667" s="186">
        <f>S1667*H1667</f>
        <v>0</v>
      </c>
      <c r="U1667" s="36"/>
      <c r="V1667" s="36"/>
      <c r="W1667" s="36"/>
      <c r="X1667" s="36"/>
      <c r="Y1667" s="36"/>
      <c r="Z1667" s="36"/>
      <c r="AA1667" s="36"/>
      <c r="AB1667" s="36"/>
      <c r="AC1667" s="36"/>
      <c r="AD1667" s="36"/>
      <c r="AE1667" s="36"/>
      <c r="AR1667" s="187" t="s">
        <v>295</v>
      </c>
      <c r="AT1667" s="187" t="s">
        <v>196</v>
      </c>
      <c r="AU1667" s="187" t="s">
        <v>88</v>
      </c>
      <c r="AY1667" s="19" t="s">
        <v>193</v>
      </c>
      <c r="BE1667" s="188">
        <f>IF(N1667="základní",J1667,0)</f>
        <v>0</v>
      </c>
      <c r="BF1667" s="188">
        <f>IF(N1667="snížená",J1667,0)</f>
        <v>0</v>
      </c>
      <c r="BG1667" s="188">
        <f>IF(N1667="zákl. přenesená",J1667,0)</f>
        <v>0</v>
      </c>
      <c r="BH1667" s="188">
        <f>IF(N1667="sníž. přenesená",J1667,0)</f>
        <v>0</v>
      </c>
      <c r="BI1667" s="188">
        <f>IF(N1667="nulová",J1667,0)</f>
        <v>0</v>
      </c>
      <c r="BJ1667" s="19" t="s">
        <v>86</v>
      </c>
      <c r="BK1667" s="188">
        <f>ROUND(I1667*H1667,2)</f>
        <v>0</v>
      </c>
      <c r="BL1667" s="19" t="s">
        <v>295</v>
      </c>
      <c r="BM1667" s="187" t="s">
        <v>1580</v>
      </c>
    </row>
    <row r="1668" spans="1:65" s="14" customFormat="1" ht="11.25">
      <c r="B1668" s="200"/>
      <c r="C1668" s="201"/>
      <c r="D1668" s="191" t="s">
        <v>202</v>
      </c>
      <c r="E1668" s="202" t="s">
        <v>19</v>
      </c>
      <c r="F1668" s="203" t="s">
        <v>1576</v>
      </c>
      <c r="G1668" s="201"/>
      <c r="H1668" s="204">
        <v>3360</v>
      </c>
      <c r="I1668" s="205"/>
      <c r="J1668" s="201"/>
      <c r="K1668" s="201"/>
      <c r="L1668" s="206"/>
      <c r="M1668" s="207"/>
      <c r="N1668" s="208"/>
      <c r="O1668" s="208"/>
      <c r="P1668" s="208"/>
      <c r="Q1668" s="208"/>
      <c r="R1668" s="208"/>
      <c r="S1668" s="208"/>
      <c r="T1668" s="209"/>
      <c r="AT1668" s="210" t="s">
        <v>202</v>
      </c>
      <c r="AU1668" s="210" t="s">
        <v>88</v>
      </c>
      <c r="AV1668" s="14" t="s">
        <v>88</v>
      </c>
      <c r="AW1668" s="14" t="s">
        <v>37</v>
      </c>
      <c r="AX1668" s="14" t="s">
        <v>78</v>
      </c>
      <c r="AY1668" s="210" t="s">
        <v>193</v>
      </c>
    </row>
    <row r="1669" spans="1:65" s="15" customFormat="1" ht="11.25">
      <c r="B1669" s="211"/>
      <c r="C1669" s="212"/>
      <c r="D1669" s="191" t="s">
        <v>202</v>
      </c>
      <c r="E1669" s="213" t="s">
        <v>19</v>
      </c>
      <c r="F1669" s="214" t="s">
        <v>207</v>
      </c>
      <c r="G1669" s="212"/>
      <c r="H1669" s="215">
        <v>3360</v>
      </c>
      <c r="I1669" s="216"/>
      <c r="J1669" s="212"/>
      <c r="K1669" s="212"/>
      <c r="L1669" s="217"/>
      <c r="M1669" s="218"/>
      <c r="N1669" s="219"/>
      <c r="O1669" s="219"/>
      <c r="P1669" s="219"/>
      <c r="Q1669" s="219"/>
      <c r="R1669" s="219"/>
      <c r="S1669" s="219"/>
      <c r="T1669" s="220"/>
      <c r="AT1669" s="221" t="s">
        <v>202</v>
      </c>
      <c r="AU1669" s="221" t="s">
        <v>88</v>
      </c>
      <c r="AV1669" s="15" t="s">
        <v>200</v>
      </c>
      <c r="AW1669" s="15" t="s">
        <v>37</v>
      </c>
      <c r="AX1669" s="15" t="s">
        <v>86</v>
      </c>
      <c r="AY1669" s="221" t="s">
        <v>193</v>
      </c>
    </row>
    <row r="1670" spans="1:65" s="2" customFormat="1" ht="44.25" customHeight="1">
      <c r="A1670" s="36"/>
      <c r="B1670" s="37"/>
      <c r="C1670" s="176" t="s">
        <v>1581</v>
      </c>
      <c r="D1670" s="176" t="s">
        <v>196</v>
      </c>
      <c r="E1670" s="177" t="s">
        <v>1582</v>
      </c>
      <c r="F1670" s="178" t="s">
        <v>1583</v>
      </c>
      <c r="G1670" s="179" t="s">
        <v>97</v>
      </c>
      <c r="H1670" s="180">
        <v>3360</v>
      </c>
      <c r="I1670" s="181"/>
      <c r="J1670" s="182">
        <f>ROUND(I1670*H1670,2)</f>
        <v>0</v>
      </c>
      <c r="K1670" s="178" t="s">
        <v>212</v>
      </c>
      <c r="L1670" s="41"/>
      <c r="M1670" s="183" t="s">
        <v>19</v>
      </c>
      <c r="N1670" s="184" t="s">
        <v>49</v>
      </c>
      <c r="O1670" s="66"/>
      <c r="P1670" s="185">
        <f>O1670*H1670</f>
        <v>0</v>
      </c>
      <c r="Q1670" s="185">
        <v>2.1599999999999999E-4</v>
      </c>
      <c r="R1670" s="185">
        <f>Q1670*H1670</f>
        <v>0.72575999999999996</v>
      </c>
      <c r="S1670" s="185">
        <v>0</v>
      </c>
      <c r="T1670" s="186">
        <f>S1670*H1670</f>
        <v>0</v>
      </c>
      <c r="U1670" s="36"/>
      <c r="V1670" s="36"/>
      <c r="W1670" s="36"/>
      <c r="X1670" s="36"/>
      <c r="Y1670" s="36"/>
      <c r="Z1670" s="36"/>
      <c r="AA1670" s="36"/>
      <c r="AB1670" s="36"/>
      <c r="AC1670" s="36"/>
      <c r="AD1670" s="36"/>
      <c r="AE1670" s="36"/>
      <c r="AR1670" s="187" t="s">
        <v>295</v>
      </c>
      <c r="AT1670" s="187" t="s">
        <v>196</v>
      </c>
      <c r="AU1670" s="187" t="s">
        <v>88</v>
      </c>
      <c r="AY1670" s="19" t="s">
        <v>193</v>
      </c>
      <c r="BE1670" s="188">
        <f>IF(N1670="základní",J1670,0)</f>
        <v>0</v>
      </c>
      <c r="BF1670" s="188">
        <f>IF(N1670="snížená",J1670,0)</f>
        <v>0</v>
      </c>
      <c r="BG1670" s="188">
        <f>IF(N1670="zákl. přenesená",J1670,0)</f>
        <v>0</v>
      </c>
      <c r="BH1670" s="188">
        <f>IF(N1670="sníž. přenesená",J1670,0)</f>
        <v>0</v>
      </c>
      <c r="BI1670" s="188">
        <f>IF(N1670="nulová",J1670,0)</f>
        <v>0</v>
      </c>
      <c r="BJ1670" s="19" t="s">
        <v>86</v>
      </c>
      <c r="BK1670" s="188">
        <f>ROUND(I1670*H1670,2)</f>
        <v>0</v>
      </c>
      <c r="BL1670" s="19" t="s">
        <v>295</v>
      </c>
      <c r="BM1670" s="187" t="s">
        <v>1584</v>
      </c>
    </row>
    <row r="1671" spans="1:65" s="2" customFormat="1" ht="11.25">
      <c r="A1671" s="36"/>
      <c r="B1671" s="37"/>
      <c r="C1671" s="38"/>
      <c r="D1671" s="222" t="s">
        <v>214</v>
      </c>
      <c r="E1671" s="38"/>
      <c r="F1671" s="223" t="s">
        <v>1585</v>
      </c>
      <c r="G1671" s="38"/>
      <c r="H1671" s="38"/>
      <c r="I1671" s="224"/>
      <c r="J1671" s="38"/>
      <c r="K1671" s="38"/>
      <c r="L1671" s="41"/>
      <c r="M1671" s="225"/>
      <c r="N1671" s="226"/>
      <c r="O1671" s="66"/>
      <c r="P1671" s="66"/>
      <c r="Q1671" s="66"/>
      <c r="R1671" s="66"/>
      <c r="S1671" s="66"/>
      <c r="T1671" s="67"/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T1671" s="19" t="s">
        <v>214</v>
      </c>
      <c r="AU1671" s="19" t="s">
        <v>88</v>
      </c>
    </row>
    <row r="1672" spans="1:65" s="14" customFormat="1" ht="11.25">
      <c r="B1672" s="200"/>
      <c r="C1672" s="201"/>
      <c r="D1672" s="191" t="s">
        <v>202</v>
      </c>
      <c r="E1672" s="202" t="s">
        <v>19</v>
      </c>
      <c r="F1672" s="203" t="s">
        <v>1576</v>
      </c>
      <c r="G1672" s="201"/>
      <c r="H1672" s="204">
        <v>3360</v>
      </c>
      <c r="I1672" s="205"/>
      <c r="J1672" s="201"/>
      <c r="K1672" s="201"/>
      <c r="L1672" s="206"/>
      <c r="M1672" s="207"/>
      <c r="N1672" s="208"/>
      <c r="O1672" s="208"/>
      <c r="P1672" s="208"/>
      <c r="Q1672" s="208"/>
      <c r="R1672" s="208"/>
      <c r="S1672" s="208"/>
      <c r="T1672" s="209"/>
      <c r="AT1672" s="210" t="s">
        <v>202</v>
      </c>
      <c r="AU1672" s="210" t="s">
        <v>88</v>
      </c>
      <c r="AV1672" s="14" t="s">
        <v>88</v>
      </c>
      <c r="AW1672" s="14" t="s">
        <v>37</v>
      </c>
      <c r="AX1672" s="14" t="s">
        <v>78</v>
      </c>
      <c r="AY1672" s="210" t="s">
        <v>193</v>
      </c>
    </row>
    <row r="1673" spans="1:65" s="15" customFormat="1" ht="11.25">
      <c r="B1673" s="211"/>
      <c r="C1673" s="212"/>
      <c r="D1673" s="191" t="s">
        <v>202</v>
      </c>
      <c r="E1673" s="213" t="s">
        <v>19</v>
      </c>
      <c r="F1673" s="214" t="s">
        <v>207</v>
      </c>
      <c r="G1673" s="212"/>
      <c r="H1673" s="215">
        <v>3360</v>
      </c>
      <c r="I1673" s="216"/>
      <c r="J1673" s="212"/>
      <c r="K1673" s="212"/>
      <c r="L1673" s="217"/>
      <c r="M1673" s="218"/>
      <c r="N1673" s="219"/>
      <c r="O1673" s="219"/>
      <c r="P1673" s="219"/>
      <c r="Q1673" s="219"/>
      <c r="R1673" s="219"/>
      <c r="S1673" s="219"/>
      <c r="T1673" s="220"/>
      <c r="AT1673" s="221" t="s">
        <v>202</v>
      </c>
      <c r="AU1673" s="221" t="s">
        <v>88</v>
      </c>
      <c r="AV1673" s="15" t="s">
        <v>200</v>
      </c>
      <c r="AW1673" s="15" t="s">
        <v>37</v>
      </c>
      <c r="AX1673" s="15" t="s">
        <v>86</v>
      </c>
      <c r="AY1673" s="221" t="s">
        <v>193</v>
      </c>
    </row>
    <row r="1674" spans="1:65" s="2" customFormat="1" ht="24.2" customHeight="1">
      <c r="A1674" s="36"/>
      <c r="B1674" s="37"/>
      <c r="C1674" s="176" t="s">
        <v>1586</v>
      </c>
      <c r="D1674" s="176" t="s">
        <v>196</v>
      </c>
      <c r="E1674" s="177" t="s">
        <v>1587</v>
      </c>
      <c r="F1674" s="178" t="s">
        <v>1588</v>
      </c>
      <c r="G1674" s="179" t="s">
        <v>97</v>
      </c>
      <c r="H1674" s="180">
        <v>6.04</v>
      </c>
      <c r="I1674" s="181"/>
      <c r="J1674" s="182">
        <f>ROUND(I1674*H1674,2)</f>
        <v>0</v>
      </c>
      <c r="K1674" s="178" t="s">
        <v>212</v>
      </c>
      <c r="L1674" s="41"/>
      <c r="M1674" s="183" t="s">
        <v>19</v>
      </c>
      <c r="N1674" s="184" t="s">
        <v>49</v>
      </c>
      <c r="O1674" s="66"/>
      <c r="P1674" s="185">
        <f>O1674*H1674</f>
        <v>0</v>
      </c>
      <c r="Q1674" s="185">
        <v>1.09232E-4</v>
      </c>
      <c r="R1674" s="185">
        <f>Q1674*H1674</f>
        <v>6.5976127999999999E-4</v>
      </c>
      <c r="S1674" s="185">
        <v>0</v>
      </c>
      <c r="T1674" s="186">
        <f>S1674*H1674</f>
        <v>0</v>
      </c>
      <c r="U1674" s="36"/>
      <c r="V1674" s="36"/>
      <c r="W1674" s="36"/>
      <c r="X1674" s="36"/>
      <c r="Y1674" s="36"/>
      <c r="Z1674" s="36"/>
      <c r="AA1674" s="36"/>
      <c r="AB1674" s="36"/>
      <c r="AC1674" s="36"/>
      <c r="AD1674" s="36"/>
      <c r="AE1674" s="36"/>
      <c r="AR1674" s="187" t="s">
        <v>295</v>
      </c>
      <c r="AT1674" s="187" t="s">
        <v>196</v>
      </c>
      <c r="AU1674" s="187" t="s">
        <v>88</v>
      </c>
      <c r="AY1674" s="19" t="s">
        <v>193</v>
      </c>
      <c r="BE1674" s="188">
        <f>IF(N1674="základní",J1674,0)</f>
        <v>0</v>
      </c>
      <c r="BF1674" s="188">
        <f>IF(N1674="snížená",J1674,0)</f>
        <v>0</v>
      </c>
      <c r="BG1674" s="188">
        <f>IF(N1674="zákl. přenesená",J1674,0)</f>
        <v>0</v>
      </c>
      <c r="BH1674" s="188">
        <f>IF(N1674="sníž. přenesená",J1674,0)</f>
        <v>0</v>
      </c>
      <c r="BI1674" s="188">
        <f>IF(N1674="nulová",J1674,0)</f>
        <v>0</v>
      </c>
      <c r="BJ1674" s="19" t="s">
        <v>86</v>
      </c>
      <c r="BK1674" s="188">
        <f>ROUND(I1674*H1674,2)</f>
        <v>0</v>
      </c>
      <c r="BL1674" s="19" t="s">
        <v>295</v>
      </c>
      <c r="BM1674" s="187" t="s">
        <v>1589</v>
      </c>
    </row>
    <row r="1675" spans="1:65" s="2" customFormat="1" ht="11.25">
      <c r="A1675" s="36"/>
      <c r="B1675" s="37"/>
      <c r="C1675" s="38"/>
      <c r="D1675" s="222" t="s">
        <v>214</v>
      </c>
      <c r="E1675" s="38"/>
      <c r="F1675" s="223" t="s">
        <v>1590</v>
      </c>
      <c r="G1675" s="38"/>
      <c r="H1675" s="38"/>
      <c r="I1675" s="224"/>
      <c r="J1675" s="38"/>
      <c r="K1675" s="38"/>
      <c r="L1675" s="41"/>
      <c r="M1675" s="225"/>
      <c r="N1675" s="226"/>
      <c r="O1675" s="66"/>
      <c r="P1675" s="66"/>
      <c r="Q1675" s="66"/>
      <c r="R1675" s="66"/>
      <c r="S1675" s="66"/>
      <c r="T1675" s="67"/>
      <c r="U1675" s="36"/>
      <c r="V1675" s="36"/>
      <c r="W1675" s="36"/>
      <c r="X1675" s="36"/>
      <c r="Y1675" s="36"/>
      <c r="Z1675" s="36"/>
      <c r="AA1675" s="36"/>
      <c r="AB1675" s="36"/>
      <c r="AC1675" s="36"/>
      <c r="AD1675" s="36"/>
      <c r="AE1675" s="36"/>
      <c r="AT1675" s="19" t="s">
        <v>214</v>
      </c>
      <c r="AU1675" s="19" t="s">
        <v>88</v>
      </c>
    </row>
    <row r="1676" spans="1:65" s="13" customFormat="1" ht="11.25">
      <c r="B1676" s="189"/>
      <c r="C1676" s="190"/>
      <c r="D1676" s="191" t="s">
        <v>202</v>
      </c>
      <c r="E1676" s="192" t="s">
        <v>19</v>
      </c>
      <c r="F1676" s="193" t="s">
        <v>203</v>
      </c>
      <c r="G1676" s="190"/>
      <c r="H1676" s="192" t="s">
        <v>19</v>
      </c>
      <c r="I1676" s="194"/>
      <c r="J1676" s="190"/>
      <c r="K1676" s="190"/>
      <c r="L1676" s="195"/>
      <c r="M1676" s="196"/>
      <c r="N1676" s="197"/>
      <c r="O1676" s="197"/>
      <c r="P1676" s="197"/>
      <c r="Q1676" s="197"/>
      <c r="R1676" s="197"/>
      <c r="S1676" s="197"/>
      <c r="T1676" s="198"/>
      <c r="AT1676" s="199" t="s">
        <v>202</v>
      </c>
      <c r="AU1676" s="199" t="s">
        <v>88</v>
      </c>
      <c r="AV1676" s="13" t="s">
        <v>86</v>
      </c>
      <c r="AW1676" s="13" t="s">
        <v>37</v>
      </c>
      <c r="AX1676" s="13" t="s">
        <v>78</v>
      </c>
      <c r="AY1676" s="199" t="s">
        <v>193</v>
      </c>
    </row>
    <row r="1677" spans="1:65" s="13" customFormat="1" ht="11.25">
      <c r="B1677" s="189"/>
      <c r="C1677" s="190"/>
      <c r="D1677" s="191" t="s">
        <v>202</v>
      </c>
      <c r="E1677" s="192" t="s">
        <v>19</v>
      </c>
      <c r="F1677" s="193" t="s">
        <v>354</v>
      </c>
      <c r="G1677" s="190"/>
      <c r="H1677" s="192" t="s">
        <v>19</v>
      </c>
      <c r="I1677" s="194"/>
      <c r="J1677" s="190"/>
      <c r="K1677" s="190"/>
      <c r="L1677" s="195"/>
      <c r="M1677" s="196"/>
      <c r="N1677" s="197"/>
      <c r="O1677" s="197"/>
      <c r="P1677" s="197"/>
      <c r="Q1677" s="197"/>
      <c r="R1677" s="197"/>
      <c r="S1677" s="197"/>
      <c r="T1677" s="198"/>
      <c r="AT1677" s="199" t="s">
        <v>202</v>
      </c>
      <c r="AU1677" s="199" t="s">
        <v>88</v>
      </c>
      <c r="AV1677" s="13" t="s">
        <v>86</v>
      </c>
      <c r="AW1677" s="13" t="s">
        <v>37</v>
      </c>
      <c r="AX1677" s="13" t="s">
        <v>78</v>
      </c>
      <c r="AY1677" s="199" t="s">
        <v>193</v>
      </c>
    </row>
    <row r="1678" spans="1:65" s="13" customFormat="1" ht="11.25">
      <c r="B1678" s="189"/>
      <c r="C1678" s="190"/>
      <c r="D1678" s="191" t="s">
        <v>202</v>
      </c>
      <c r="E1678" s="192" t="s">
        <v>19</v>
      </c>
      <c r="F1678" s="193" t="s">
        <v>240</v>
      </c>
      <c r="G1678" s="190"/>
      <c r="H1678" s="192" t="s">
        <v>19</v>
      </c>
      <c r="I1678" s="194"/>
      <c r="J1678" s="190"/>
      <c r="K1678" s="190"/>
      <c r="L1678" s="195"/>
      <c r="M1678" s="196"/>
      <c r="N1678" s="197"/>
      <c r="O1678" s="197"/>
      <c r="P1678" s="197"/>
      <c r="Q1678" s="197"/>
      <c r="R1678" s="197"/>
      <c r="S1678" s="197"/>
      <c r="T1678" s="198"/>
      <c r="AT1678" s="199" t="s">
        <v>202</v>
      </c>
      <c r="AU1678" s="199" t="s">
        <v>88</v>
      </c>
      <c r="AV1678" s="13" t="s">
        <v>86</v>
      </c>
      <c r="AW1678" s="13" t="s">
        <v>37</v>
      </c>
      <c r="AX1678" s="13" t="s">
        <v>78</v>
      </c>
      <c r="AY1678" s="199" t="s">
        <v>193</v>
      </c>
    </row>
    <row r="1679" spans="1:65" s="14" customFormat="1" ht="11.25">
      <c r="B1679" s="200"/>
      <c r="C1679" s="201"/>
      <c r="D1679" s="191" t="s">
        <v>202</v>
      </c>
      <c r="E1679" s="202" t="s">
        <v>19</v>
      </c>
      <c r="F1679" s="203" t="s">
        <v>1591</v>
      </c>
      <c r="G1679" s="201"/>
      <c r="H1679" s="204">
        <v>6.04</v>
      </c>
      <c r="I1679" s="205"/>
      <c r="J1679" s="201"/>
      <c r="K1679" s="201"/>
      <c r="L1679" s="206"/>
      <c r="M1679" s="207"/>
      <c r="N1679" s="208"/>
      <c r="O1679" s="208"/>
      <c r="P1679" s="208"/>
      <c r="Q1679" s="208"/>
      <c r="R1679" s="208"/>
      <c r="S1679" s="208"/>
      <c r="T1679" s="209"/>
      <c r="AT1679" s="210" t="s">
        <v>202</v>
      </c>
      <c r="AU1679" s="210" t="s">
        <v>88</v>
      </c>
      <c r="AV1679" s="14" t="s">
        <v>88</v>
      </c>
      <c r="AW1679" s="14" t="s">
        <v>37</v>
      </c>
      <c r="AX1679" s="14" t="s">
        <v>78</v>
      </c>
      <c r="AY1679" s="210" t="s">
        <v>193</v>
      </c>
    </row>
    <row r="1680" spans="1:65" s="15" customFormat="1" ht="11.25">
      <c r="B1680" s="211"/>
      <c r="C1680" s="212"/>
      <c r="D1680" s="191" t="s">
        <v>202</v>
      </c>
      <c r="E1680" s="213" t="s">
        <v>19</v>
      </c>
      <c r="F1680" s="214" t="s">
        <v>207</v>
      </c>
      <c r="G1680" s="212"/>
      <c r="H1680" s="215">
        <v>6.04</v>
      </c>
      <c r="I1680" s="216"/>
      <c r="J1680" s="212"/>
      <c r="K1680" s="212"/>
      <c r="L1680" s="217"/>
      <c r="M1680" s="218"/>
      <c r="N1680" s="219"/>
      <c r="O1680" s="219"/>
      <c r="P1680" s="219"/>
      <c r="Q1680" s="219"/>
      <c r="R1680" s="219"/>
      <c r="S1680" s="219"/>
      <c r="T1680" s="220"/>
      <c r="AT1680" s="221" t="s">
        <v>202</v>
      </c>
      <c r="AU1680" s="221" t="s">
        <v>88</v>
      </c>
      <c r="AV1680" s="15" t="s">
        <v>200</v>
      </c>
      <c r="AW1680" s="15" t="s">
        <v>37</v>
      </c>
      <c r="AX1680" s="15" t="s">
        <v>86</v>
      </c>
      <c r="AY1680" s="221" t="s">
        <v>193</v>
      </c>
    </row>
    <row r="1681" spans="1:65" s="2" customFormat="1" ht="24.2" customHeight="1">
      <c r="A1681" s="36"/>
      <c r="B1681" s="37"/>
      <c r="C1681" s="176" t="s">
        <v>1592</v>
      </c>
      <c r="D1681" s="176" t="s">
        <v>196</v>
      </c>
      <c r="E1681" s="177" t="s">
        <v>1593</v>
      </c>
      <c r="F1681" s="178" t="s">
        <v>1594</v>
      </c>
      <c r="G1681" s="179" t="s">
        <v>97</v>
      </c>
      <c r="H1681" s="180">
        <v>6.04</v>
      </c>
      <c r="I1681" s="181"/>
      <c r="J1681" s="182">
        <f>ROUND(I1681*H1681,2)</f>
        <v>0</v>
      </c>
      <c r="K1681" s="178" t="s">
        <v>212</v>
      </c>
      <c r="L1681" s="41"/>
      <c r="M1681" s="183" t="s">
        <v>19</v>
      </c>
      <c r="N1681" s="184" t="s">
        <v>49</v>
      </c>
      <c r="O1681" s="66"/>
      <c r="P1681" s="185">
        <f>O1681*H1681</f>
        <v>0</v>
      </c>
      <c r="Q1681" s="185">
        <v>1.35E-4</v>
      </c>
      <c r="R1681" s="185">
        <f>Q1681*H1681</f>
        <v>8.1539999999999998E-4</v>
      </c>
      <c r="S1681" s="185">
        <v>0</v>
      </c>
      <c r="T1681" s="186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187" t="s">
        <v>295</v>
      </c>
      <c r="AT1681" s="187" t="s">
        <v>196</v>
      </c>
      <c r="AU1681" s="187" t="s">
        <v>88</v>
      </c>
      <c r="AY1681" s="19" t="s">
        <v>193</v>
      </c>
      <c r="BE1681" s="188">
        <f>IF(N1681="základní",J1681,0)</f>
        <v>0</v>
      </c>
      <c r="BF1681" s="188">
        <f>IF(N1681="snížená",J1681,0)</f>
        <v>0</v>
      </c>
      <c r="BG1681" s="188">
        <f>IF(N1681="zákl. přenesená",J1681,0)</f>
        <v>0</v>
      </c>
      <c r="BH1681" s="188">
        <f>IF(N1681="sníž. přenesená",J1681,0)</f>
        <v>0</v>
      </c>
      <c r="BI1681" s="188">
        <f>IF(N1681="nulová",J1681,0)</f>
        <v>0</v>
      </c>
      <c r="BJ1681" s="19" t="s">
        <v>86</v>
      </c>
      <c r="BK1681" s="188">
        <f>ROUND(I1681*H1681,2)</f>
        <v>0</v>
      </c>
      <c r="BL1681" s="19" t="s">
        <v>295</v>
      </c>
      <c r="BM1681" s="187" t="s">
        <v>1595</v>
      </c>
    </row>
    <row r="1682" spans="1:65" s="2" customFormat="1" ht="11.25">
      <c r="A1682" s="36"/>
      <c r="B1682" s="37"/>
      <c r="C1682" s="38"/>
      <c r="D1682" s="222" t="s">
        <v>214</v>
      </c>
      <c r="E1682" s="38"/>
      <c r="F1682" s="223" t="s">
        <v>1596</v>
      </c>
      <c r="G1682" s="38"/>
      <c r="H1682" s="38"/>
      <c r="I1682" s="224"/>
      <c r="J1682" s="38"/>
      <c r="K1682" s="38"/>
      <c r="L1682" s="41"/>
      <c r="M1682" s="225"/>
      <c r="N1682" s="226"/>
      <c r="O1682" s="66"/>
      <c r="P1682" s="66"/>
      <c r="Q1682" s="66"/>
      <c r="R1682" s="66"/>
      <c r="S1682" s="66"/>
      <c r="T1682" s="67"/>
      <c r="U1682" s="36"/>
      <c r="V1682" s="36"/>
      <c r="W1682" s="36"/>
      <c r="X1682" s="36"/>
      <c r="Y1682" s="36"/>
      <c r="Z1682" s="36"/>
      <c r="AA1682" s="36"/>
      <c r="AB1682" s="36"/>
      <c r="AC1682" s="36"/>
      <c r="AD1682" s="36"/>
      <c r="AE1682" s="36"/>
      <c r="AT1682" s="19" t="s">
        <v>214</v>
      </c>
      <c r="AU1682" s="19" t="s">
        <v>88</v>
      </c>
    </row>
    <row r="1683" spans="1:65" s="13" customFormat="1" ht="11.25">
      <c r="B1683" s="189"/>
      <c r="C1683" s="190"/>
      <c r="D1683" s="191" t="s">
        <v>202</v>
      </c>
      <c r="E1683" s="192" t="s">
        <v>19</v>
      </c>
      <c r="F1683" s="193" t="s">
        <v>203</v>
      </c>
      <c r="G1683" s="190"/>
      <c r="H1683" s="192" t="s">
        <v>19</v>
      </c>
      <c r="I1683" s="194"/>
      <c r="J1683" s="190"/>
      <c r="K1683" s="190"/>
      <c r="L1683" s="195"/>
      <c r="M1683" s="196"/>
      <c r="N1683" s="197"/>
      <c r="O1683" s="197"/>
      <c r="P1683" s="197"/>
      <c r="Q1683" s="197"/>
      <c r="R1683" s="197"/>
      <c r="S1683" s="197"/>
      <c r="T1683" s="198"/>
      <c r="AT1683" s="199" t="s">
        <v>202</v>
      </c>
      <c r="AU1683" s="199" t="s">
        <v>88</v>
      </c>
      <c r="AV1683" s="13" t="s">
        <v>86</v>
      </c>
      <c r="AW1683" s="13" t="s">
        <v>37</v>
      </c>
      <c r="AX1683" s="13" t="s">
        <v>78</v>
      </c>
      <c r="AY1683" s="199" t="s">
        <v>193</v>
      </c>
    </row>
    <row r="1684" spans="1:65" s="13" customFormat="1" ht="11.25">
      <c r="B1684" s="189"/>
      <c r="C1684" s="190"/>
      <c r="D1684" s="191" t="s">
        <v>202</v>
      </c>
      <c r="E1684" s="192" t="s">
        <v>19</v>
      </c>
      <c r="F1684" s="193" t="s">
        <v>354</v>
      </c>
      <c r="G1684" s="190"/>
      <c r="H1684" s="192" t="s">
        <v>19</v>
      </c>
      <c r="I1684" s="194"/>
      <c r="J1684" s="190"/>
      <c r="K1684" s="190"/>
      <c r="L1684" s="195"/>
      <c r="M1684" s="196"/>
      <c r="N1684" s="197"/>
      <c r="O1684" s="197"/>
      <c r="P1684" s="197"/>
      <c r="Q1684" s="197"/>
      <c r="R1684" s="197"/>
      <c r="S1684" s="197"/>
      <c r="T1684" s="198"/>
      <c r="AT1684" s="199" t="s">
        <v>202</v>
      </c>
      <c r="AU1684" s="199" t="s">
        <v>88</v>
      </c>
      <c r="AV1684" s="13" t="s">
        <v>86</v>
      </c>
      <c r="AW1684" s="13" t="s">
        <v>37</v>
      </c>
      <c r="AX1684" s="13" t="s">
        <v>78</v>
      </c>
      <c r="AY1684" s="199" t="s">
        <v>193</v>
      </c>
    </row>
    <row r="1685" spans="1:65" s="13" customFormat="1" ht="11.25">
      <c r="B1685" s="189"/>
      <c r="C1685" s="190"/>
      <c r="D1685" s="191" t="s">
        <v>202</v>
      </c>
      <c r="E1685" s="192" t="s">
        <v>19</v>
      </c>
      <c r="F1685" s="193" t="s">
        <v>240</v>
      </c>
      <c r="G1685" s="190"/>
      <c r="H1685" s="192" t="s">
        <v>19</v>
      </c>
      <c r="I1685" s="194"/>
      <c r="J1685" s="190"/>
      <c r="K1685" s="190"/>
      <c r="L1685" s="195"/>
      <c r="M1685" s="196"/>
      <c r="N1685" s="197"/>
      <c r="O1685" s="197"/>
      <c r="P1685" s="197"/>
      <c r="Q1685" s="197"/>
      <c r="R1685" s="197"/>
      <c r="S1685" s="197"/>
      <c r="T1685" s="198"/>
      <c r="AT1685" s="199" t="s">
        <v>202</v>
      </c>
      <c r="AU1685" s="199" t="s">
        <v>88</v>
      </c>
      <c r="AV1685" s="13" t="s">
        <v>86</v>
      </c>
      <c r="AW1685" s="13" t="s">
        <v>37</v>
      </c>
      <c r="AX1685" s="13" t="s">
        <v>78</v>
      </c>
      <c r="AY1685" s="199" t="s">
        <v>193</v>
      </c>
    </row>
    <row r="1686" spans="1:65" s="14" customFormat="1" ht="11.25">
      <c r="B1686" s="200"/>
      <c r="C1686" s="201"/>
      <c r="D1686" s="191" t="s">
        <v>202</v>
      </c>
      <c r="E1686" s="202" t="s">
        <v>19</v>
      </c>
      <c r="F1686" s="203" t="s">
        <v>1591</v>
      </c>
      <c r="G1686" s="201"/>
      <c r="H1686" s="204">
        <v>6.04</v>
      </c>
      <c r="I1686" s="205"/>
      <c r="J1686" s="201"/>
      <c r="K1686" s="201"/>
      <c r="L1686" s="206"/>
      <c r="M1686" s="207"/>
      <c r="N1686" s="208"/>
      <c r="O1686" s="208"/>
      <c r="P1686" s="208"/>
      <c r="Q1686" s="208"/>
      <c r="R1686" s="208"/>
      <c r="S1686" s="208"/>
      <c r="T1686" s="209"/>
      <c r="AT1686" s="210" t="s">
        <v>202</v>
      </c>
      <c r="AU1686" s="210" t="s">
        <v>88</v>
      </c>
      <c r="AV1686" s="14" t="s">
        <v>88</v>
      </c>
      <c r="AW1686" s="14" t="s">
        <v>37</v>
      </c>
      <c r="AX1686" s="14" t="s">
        <v>78</v>
      </c>
      <c r="AY1686" s="210" t="s">
        <v>193</v>
      </c>
    </row>
    <row r="1687" spans="1:65" s="15" customFormat="1" ht="11.25">
      <c r="B1687" s="211"/>
      <c r="C1687" s="212"/>
      <c r="D1687" s="191" t="s">
        <v>202</v>
      </c>
      <c r="E1687" s="213" t="s">
        <v>19</v>
      </c>
      <c r="F1687" s="214" t="s">
        <v>207</v>
      </c>
      <c r="G1687" s="212"/>
      <c r="H1687" s="215">
        <v>6.04</v>
      </c>
      <c r="I1687" s="216"/>
      <c r="J1687" s="212"/>
      <c r="K1687" s="212"/>
      <c r="L1687" s="217"/>
      <c r="M1687" s="218"/>
      <c r="N1687" s="219"/>
      <c r="O1687" s="219"/>
      <c r="P1687" s="219"/>
      <c r="Q1687" s="219"/>
      <c r="R1687" s="219"/>
      <c r="S1687" s="219"/>
      <c r="T1687" s="220"/>
      <c r="AT1687" s="221" t="s">
        <v>202</v>
      </c>
      <c r="AU1687" s="221" t="s">
        <v>88</v>
      </c>
      <c r="AV1687" s="15" t="s">
        <v>200</v>
      </c>
      <c r="AW1687" s="15" t="s">
        <v>37</v>
      </c>
      <c r="AX1687" s="15" t="s">
        <v>86</v>
      </c>
      <c r="AY1687" s="221" t="s">
        <v>193</v>
      </c>
    </row>
    <row r="1688" spans="1:65" s="2" customFormat="1" ht="24.2" customHeight="1">
      <c r="A1688" s="36"/>
      <c r="B1688" s="37"/>
      <c r="C1688" s="176" t="s">
        <v>1597</v>
      </c>
      <c r="D1688" s="176" t="s">
        <v>196</v>
      </c>
      <c r="E1688" s="177" t="s">
        <v>1598</v>
      </c>
      <c r="F1688" s="178" t="s">
        <v>1599</v>
      </c>
      <c r="G1688" s="179" t="s">
        <v>97</v>
      </c>
      <c r="H1688" s="180">
        <v>6.04</v>
      </c>
      <c r="I1688" s="181"/>
      <c r="J1688" s="182">
        <f>ROUND(I1688*H1688,2)</f>
        <v>0</v>
      </c>
      <c r="K1688" s="178" t="s">
        <v>212</v>
      </c>
      <c r="L1688" s="41"/>
      <c r="M1688" s="183" t="s">
        <v>19</v>
      </c>
      <c r="N1688" s="184" t="s">
        <v>49</v>
      </c>
      <c r="O1688" s="66"/>
      <c r="P1688" s="185">
        <f>O1688*H1688</f>
        <v>0</v>
      </c>
      <c r="Q1688" s="185">
        <v>1.2305000000000001E-4</v>
      </c>
      <c r="R1688" s="185">
        <f>Q1688*H1688</f>
        <v>7.4322200000000009E-4</v>
      </c>
      <c r="S1688" s="185">
        <v>0</v>
      </c>
      <c r="T1688" s="186">
        <f>S1688*H1688</f>
        <v>0</v>
      </c>
      <c r="U1688" s="36"/>
      <c r="V1688" s="36"/>
      <c r="W1688" s="36"/>
      <c r="X1688" s="36"/>
      <c r="Y1688" s="36"/>
      <c r="Z1688" s="36"/>
      <c r="AA1688" s="36"/>
      <c r="AB1688" s="36"/>
      <c r="AC1688" s="36"/>
      <c r="AD1688" s="36"/>
      <c r="AE1688" s="36"/>
      <c r="AR1688" s="187" t="s">
        <v>295</v>
      </c>
      <c r="AT1688" s="187" t="s">
        <v>196</v>
      </c>
      <c r="AU1688" s="187" t="s">
        <v>88</v>
      </c>
      <c r="AY1688" s="19" t="s">
        <v>193</v>
      </c>
      <c r="BE1688" s="188">
        <f>IF(N1688="základní",J1688,0)</f>
        <v>0</v>
      </c>
      <c r="BF1688" s="188">
        <f>IF(N1688="snížená",J1688,0)</f>
        <v>0</v>
      </c>
      <c r="BG1688" s="188">
        <f>IF(N1688="zákl. přenesená",J1688,0)</f>
        <v>0</v>
      </c>
      <c r="BH1688" s="188">
        <f>IF(N1688="sníž. přenesená",J1688,0)</f>
        <v>0</v>
      </c>
      <c r="BI1688" s="188">
        <f>IF(N1688="nulová",J1688,0)</f>
        <v>0</v>
      </c>
      <c r="BJ1688" s="19" t="s">
        <v>86</v>
      </c>
      <c r="BK1688" s="188">
        <f>ROUND(I1688*H1688,2)</f>
        <v>0</v>
      </c>
      <c r="BL1688" s="19" t="s">
        <v>295</v>
      </c>
      <c r="BM1688" s="187" t="s">
        <v>1600</v>
      </c>
    </row>
    <row r="1689" spans="1:65" s="2" customFormat="1" ht="11.25">
      <c r="A1689" s="36"/>
      <c r="B1689" s="37"/>
      <c r="C1689" s="38"/>
      <c r="D1689" s="222" t="s">
        <v>214</v>
      </c>
      <c r="E1689" s="38"/>
      <c r="F1689" s="223" t="s">
        <v>1601</v>
      </c>
      <c r="G1689" s="38"/>
      <c r="H1689" s="38"/>
      <c r="I1689" s="224"/>
      <c r="J1689" s="38"/>
      <c r="K1689" s="38"/>
      <c r="L1689" s="41"/>
      <c r="M1689" s="225"/>
      <c r="N1689" s="226"/>
      <c r="O1689" s="66"/>
      <c r="P1689" s="66"/>
      <c r="Q1689" s="66"/>
      <c r="R1689" s="66"/>
      <c r="S1689" s="66"/>
      <c r="T1689" s="67"/>
      <c r="U1689" s="36"/>
      <c r="V1689" s="36"/>
      <c r="W1689" s="36"/>
      <c r="X1689" s="36"/>
      <c r="Y1689" s="36"/>
      <c r="Z1689" s="36"/>
      <c r="AA1689" s="36"/>
      <c r="AB1689" s="36"/>
      <c r="AC1689" s="36"/>
      <c r="AD1689" s="36"/>
      <c r="AE1689" s="36"/>
      <c r="AT1689" s="19" t="s">
        <v>214</v>
      </c>
      <c r="AU1689" s="19" t="s">
        <v>88</v>
      </c>
    </row>
    <row r="1690" spans="1:65" s="13" customFormat="1" ht="11.25">
      <c r="B1690" s="189"/>
      <c r="C1690" s="190"/>
      <c r="D1690" s="191" t="s">
        <v>202</v>
      </c>
      <c r="E1690" s="192" t="s">
        <v>19</v>
      </c>
      <c r="F1690" s="193" t="s">
        <v>203</v>
      </c>
      <c r="G1690" s="190"/>
      <c r="H1690" s="192" t="s">
        <v>19</v>
      </c>
      <c r="I1690" s="194"/>
      <c r="J1690" s="190"/>
      <c r="K1690" s="190"/>
      <c r="L1690" s="195"/>
      <c r="M1690" s="196"/>
      <c r="N1690" s="197"/>
      <c r="O1690" s="197"/>
      <c r="P1690" s="197"/>
      <c r="Q1690" s="197"/>
      <c r="R1690" s="197"/>
      <c r="S1690" s="197"/>
      <c r="T1690" s="198"/>
      <c r="AT1690" s="199" t="s">
        <v>202</v>
      </c>
      <c r="AU1690" s="199" t="s">
        <v>88</v>
      </c>
      <c r="AV1690" s="13" t="s">
        <v>86</v>
      </c>
      <c r="AW1690" s="13" t="s">
        <v>37</v>
      </c>
      <c r="AX1690" s="13" t="s">
        <v>78</v>
      </c>
      <c r="AY1690" s="199" t="s">
        <v>193</v>
      </c>
    </row>
    <row r="1691" spans="1:65" s="13" customFormat="1" ht="11.25">
      <c r="B1691" s="189"/>
      <c r="C1691" s="190"/>
      <c r="D1691" s="191" t="s">
        <v>202</v>
      </c>
      <c r="E1691" s="192" t="s">
        <v>19</v>
      </c>
      <c r="F1691" s="193" t="s">
        <v>354</v>
      </c>
      <c r="G1691" s="190"/>
      <c r="H1691" s="192" t="s">
        <v>19</v>
      </c>
      <c r="I1691" s="194"/>
      <c r="J1691" s="190"/>
      <c r="K1691" s="190"/>
      <c r="L1691" s="195"/>
      <c r="M1691" s="196"/>
      <c r="N1691" s="197"/>
      <c r="O1691" s="197"/>
      <c r="P1691" s="197"/>
      <c r="Q1691" s="197"/>
      <c r="R1691" s="197"/>
      <c r="S1691" s="197"/>
      <c r="T1691" s="198"/>
      <c r="AT1691" s="199" t="s">
        <v>202</v>
      </c>
      <c r="AU1691" s="199" t="s">
        <v>88</v>
      </c>
      <c r="AV1691" s="13" t="s">
        <v>86</v>
      </c>
      <c r="AW1691" s="13" t="s">
        <v>37</v>
      </c>
      <c r="AX1691" s="13" t="s">
        <v>78</v>
      </c>
      <c r="AY1691" s="199" t="s">
        <v>193</v>
      </c>
    </row>
    <row r="1692" spans="1:65" s="13" customFormat="1" ht="11.25">
      <c r="B1692" s="189"/>
      <c r="C1692" s="190"/>
      <c r="D1692" s="191" t="s">
        <v>202</v>
      </c>
      <c r="E1692" s="192" t="s">
        <v>19</v>
      </c>
      <c r="F1692" s="193" t="s">
        <v>240</v>
      </c>
      <c r="G1692" s="190"/>
      <c r="H1692" s="192" t="s">
        <v>19</v>
      </c>
      <c r="I1692" s="194"/>
      <c r="J1692" s="190"/>
      <c r="K1692" s="190"/>
      <c r="L1692" s="195"/>
      <c r="M1692" s="196"/>
      <c r="N1692" s="197"/>
      <c r="O1692" s="197"/>
      <c r="P1692" s="197"/>
      <c r="Q1692" s="197"/>
      <c r="R1692" s="197"/>
      <c r="S1692" s="197"/>
      <c r="T1692" s="198"/>
      <c r="AT1692" s="199" t="s">
        <v>202</v>
      </c>
      <c r="AU1692" s="199" t="s">
        <v>88</v>
      </c>
      <c r="AV1692" s="13" t="s">
        <v>86</v>
      </c>
      <c r="AW1692" s="13" t="s">
        <v>37</v>
      </c>
      <c r="AX1692" s="13" t="s">
        <v>78</v>
      </c>
      <c r="AY1692" s="199" t="s">
        <v>193</v>
      </c>
    </row>
    <row r="1693" spans="1:65" s="14" customFormat="1" ht="11.25">
      <c r="B1693" s="200"/>
      <c r="C1693" s="201"/>
      <c r="D1693" s="191" t="s">
        <v>202</v>
      </c>
      <c r="E1693" s="202" t="s">
        <v>19</v>
      </c>
      <c r="F1693" s="203" t="s">
        <v>1591</v>
      </c>
      <c r="G1693" s="201"/>
      <c r="H1693" s="204">
        <v>6.04</v>
      </c>
      <c r="I1693" s="205"/>
      <c r="J1693" s="201"/>
      <c r="K1693" s="201"/>
      <c r="L1693" s="206"/>
      <c r="M1693" s="207"/>
      <c r="N1693" s="208"/>
      <c r="O1693" s="208"/>
      <c r="P1693" s="208"/>
      <c r="Q1693" s="208"/>
      <c r="R1693" s="208"/>
      <c r="S1693" s="208"/>
      <c r="T1693" s="209"/>
      <c r="AT1693" s="210" t="s">
        <v>202</v>
      </c>
      <c r="AU1693" s="210" t="s">
        <v>88</v>
      </c>
      <c r="AV1693" s="14" t="s">
        <v>88</v>
      </c>
      <c r="AW1693" s="14" t="s">
        <v>37</v>
      </c>
      <c r="AX1693" s="14" t="s">
        <v>78</v>
      </c>
      <c r="AY1693" s="210" t="s">
        <v>193</v>
      </c>
    </row>
    <row r="1694" spans="1:65" s="15" customFormat="1" ht="11.25">
      <c r="B1694" s="211"/>
      <c r="C1694" s="212"/>
      <c r="D1694" s="191" t="s">
        <v>202</v>
      </c>
      <c r="E1694" s="213" t="s">
        <v>19</v>
      </c>
      <c r="F1694" s="214" t="s">
        <v>207</v>
      </c>
      <c r="G1694" s="212"/>
      <c r="H1694" s="215">
        <v>6.04</v>
      </c>
      <c r="I1694" s="216"/>
      <c r="J1694" s="212"/>
      <c r="K1694" s="212"/>
      <c r="L1694" s="217"/>
      <c r="M1694" s="218"/>
      <c r="N1694" s="219"/>
      <c r="O1694" s="219"/>
      <c r="P1694" s="219"/>
      <c r="Q1694" s="219"/>
      <c r="R1694" s="219"/>
      <c r="S1694" s="219"/>
      <c r="T1694" s="220"/>
      <c r="AT1694" s="221" t="s">
        <v>202</v>
      </c>
      <c r="AU1694" s="221" t="s">
        <v>88</v>
      </c>
      <c r="AV1694" s="15" t="s">
        <v>200</v>
      </c>
      <c r="AW1694" s="15" t="s">
        <v>37</v>
      </c>
      <c r="AX1694" s="15" t="s">
        <v>86</v>
      </c>
      <c r="AY1694" s="221" t="s">
        <v>193</v>
      </c>
    </row>
    <row r="1695" spans="1:65" s="2" customFormat="1" ht="24.2" customHeight="1">
      <c r="A1695" s="36"/>
      <c r="B1695" s="37"/>
      <c r="C1695" s="176" t="s">
        <v>1602</v>
      </c>
      <c r="D1695" s="176" t="s">
        <v>196</v>
      </c>
      <c r="E1695" s="177" t="s">
        <v>1603</v>
      </c>
      <c r="F1695" s="178" t="s">
        <v>1604</v>
      </c>
      <c r="G1695" s="179" t="s">
        <v>97</v>
      </c>
      <c r="H1695" s="180">
        <v>6.04</v>
      </c>
      <c r="I1695" s="181"/>
      <c r="J1695" s="182">
        <f>ROUND(I1695*H1695,2)</f>
        <v>0</v>
      </c>
      <c r="K1695" s="178" t="s">
        <v>212</v>
      </c>
      <c r="L1695" s="41"/>
      <c r="M1695" s="183" t="s">
        <v>19</v>
      </c>
      <c r="N1695" s="184" t="s">
        <v>49</v>
      </c>
      <c r="O1695" s="66"/>
      <c r="P1695" s="185">
        <f>O1695*H1695</f>
        <v>0</v>
      </c>
      <c r="Q1695" s="185">
        <v>1.2305000000000001E-4</v>
      </c>
      <c r="R1695" s="185">
        <f>Q1695*H1695</f>
        <v>7.4322200000000009E-4</v>
      </c>
      <c r="S1695" s="185">
        <v>0</v>
      </c>
      <c r="T1695" s="186">
        <f>S1695*H1695</f>
        <v>0</v>
      </c>
      <c r="U1695" s="36"/>
      <c r="V1695" s="36"/>
      <c r="W1695" s="36"/>
      <c r="X1695" s="36"/>
      <c r="Y1695" s="36"/>
      <c r="Z1695" s="36"/>
      <c r="AA1695" s="36"/>
      <c r="AB1695" s="36"/>
      <c r="AC1695" s="36"/>
      <c r="AD1695" s="36"/>
      <c r="AE1695" s="36"/>
      <c r="AR1695" s="187" t="s">
        <v>295</v>
      </c>
      <c r="AT1695" s="187" t="s">
        <v>196</v>
      </c>
      <c r="AU1695" s="187" t="s">
        <v>88</v>
      </c>
      <c r="AY1695" s="19" t="s">
        <v>193</v>
      </c>
      <c r="BE1695" s="188">
        <f>IF(N1695="základní",J1695,0)</f>
        <v>0</v>
      </c>
      <c r="BF1695" s="188">
        <f>IF(N1695="snížená",J1695,0)</f>
        <v>0</v>
      </c>
      <c r="BG1695" s="188">
        <f>IF(N1695="zákl. přenesená",J1695,0)</f>
        <v>0</v>
      </c>
      <c r="BH1695" s="188">
        <f>IF(N1695="sníž. přenesená",J1695,0)</f>
        <v>0</v>
      </c>
      <c r="BI1695" s="188">
        <f>IF(N1695="nulová",J1695,0)</f>
        <v>0</v>
      </c>
      <c r="BJ1695" s="19" t="s">
        <v>86</v>
      </c>
      <c r="BK1695" s="188">
        <f>ROUND(I1695*H1695,2)</f>
        <v>0</v>
      </c>
      <c r="BL1695" s="19" t="s">
        <v>295</v>
      </c>
      <c r="BM1695" s="187" t="s">
        <v>1605</v>
      </c>
    </row>
    <row r="1696" spans="1:65" s="2" customFormat="1" ht="11.25">
      <c r="A1696" s="36"/>
      <c r="B1696" s="37"/>
      <c r="C1696" s="38"/>
      <c r="D1696" s="222" t="s">
        <v>214</v>
      </c>
      <c r="E1696" s="38"/>
      <c r="F1696" s="223" t="s">
        <v>1606</v>
      </c>
      <c r="G1696" s="38"/>
      <c r="H1696" s="38"/>
      <c r="I1696" s="224"/>
      <c r="J1696" s="38"/>
      <c r="K1696" s="38"/>
      <c r="L1696" s="41"/>
      <c r="M1696" s="225"/>
      <c r="N1696" s="226"/>
      <c r="O1696" s="66"/>
      <c r="P1696" s="66"/>
      <c r="Q1696" s="66"/>
      <c r="R1696" s="66"/>
      <c r="S1696" s="66"/>
      <c r="T1696" s="67"/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T1696" s="19" t="s">
        <v>214</v>
      </c>
      <c r="AU1696" s="19" t="s">
        <v>88</v>
      </c>
    </row>
    <row r="1697" spans="1:65" s="13" customFormat="1" ht="11.25">
      <c r="B1697" s="189"/>
      <c r="C1697" s="190"/>
      <c r="D1697" s="191" t="s">
        <v>202</v>
      </c>
      <c r="E1697" s="192" t="s">
        <v>19</v>
      </c>
      <c r="F1697" s="193" t="s">
        <v>203</v>
      </c>
      <c r="G1697" s="190"/>
      <c r="H1697" s="192" t="s">
        <v>19</v>
      </c>
      <c r="I1697" s="194"/>
      <c r="J1697" s="190"/>
      <c r="K1697" s="190"/>
      <c r="L1697" s="195"/>
      <c r="M1697" s="196"/>
      <c r="N1697" s="197"/>
      <c r="O1697" s="197"/>
      <c r="P1697" s="197"/>
      <c r="Q1697" s="197"/>
      <c r="R1697" s="197"/>
      <c r="S1697" s="197"/>
      <c r="T1697" s="198"/>
      <c r="AT1697" s="199" t="s">
        <v>202</v>
      </c>
      <c r="AU1697" s="199" t="s">
        <v>88</v>
      </c>
      <c r="AV1697" s="13" t="s">
        <v>86</v>
      </c>
      <c r="AW1697" s="13" t="s">
        <v>37</v>
      </c>
      <c r="AX1697" s="13" t="s">
        <v>78</v>
      </c>
      <c r="AY1697" s="199" t="s">
        <v>193</v>
      </c>
    </row>
    <row r="1698" spans="1:65" s="13" customFormat="1" ht="11.25">
      <c r="B1698" s="189"/>
      <c r="C1698" s="190"/>
      <c r="D1698" s="191" t="s">
        <v>202</v>
      </c>
      <c r="E1698" s="192" t="s">
        <v>19</v>
      </c>
      <c r="F1698" s="193" t="s">
        <v>354</v>
      </c>
      <c r="G1698" s="190"/>
      <c r="H1698" s="192" t="s">
        <v>19</v>
      </c>
      <c r="I1698" s="194"/>
      <c r="J1698" s="190"/>
      <c r="K1698" s="190"/>
      <c r="L1698" s="195"/>
      <c r="M1698" s="196"/>
      <c r="N1698" s="197"/>
      <c r="O1698" s="197"/>
      <c r="P1698" s="197"/>
      <c r="Q1698" s="197"/>
      <c r="R1698" s="197"/>
      <c r="S1698" s="197"/>
      <c r="T1698" s="198"/>
      <c r="AT1698" s="199" t="s">
        <v>202</v>
      </c>
      <c r="AU1698" s="199" t="s">
        <v>88</v>
      </c>
      <c r="AV1698" s="13" t="s">
        <v>86</v>
      </c>
      <c r="AW1698" s="13" t="s">
        <v>37</v>
      </c>
      <c r="AX1698" s="13" t="s">
        <v>78</v>
      </c>
      <c r="AY1698" s="199" t="s">
        <v>193</v>
      </c>
    </row>
    <row r="1699" spans="1:65" s="13" customFormat="1" ht="11.25">
      <c r="B1699" s="189"/>
      <c r="C1699" s="190"/>
      <c r="D1699" s="191" t="s">
        <v>202</v>
      </c>
      <c r="E1699" s="192" t="s">
        <v>19</v>
      </c>
      <c r="F1699" s="193" t="s">
        <v>240</v>
      </c>
      <c r="G1699" s="190"/>
      <c r="H1699" s="192" t="s">
        <v>19</v>
      </c>
      <c r="I1699" s="194"/>
      <c r="J1699" s="190"/>
      <c r="K1699" s="190"/>
      <c r="L1699" s="195"/>
      <c r="M1699" s="196"/>
      <c r="N1699" s="197"/>
      <c r="O1699" s="197"/>
      <c r="P1699" s="197"/>
      <c r="Q1699" s="197"/>
      <c r="R1699" s="197"/>
      <c r="S1699" s="197"/>
      <c r="T1699" s="198"/>
      <c r="AT1699" s="199" t="s">
        <v>202</v>
      </c>
      <c r="AU1699" s="199" t="s">
        <v>88</v>
      </c>
      <c r="AV1699" s="13" t="s">
        <v>86</v>
      </c>
      <c r="AW1699" s="13" t="s">
        <v>37</v>
      </c>
      <c r="AX1699" s="13" t="s">
        <v>78</v>
      </c>
      <c r="AY1699" s="199" t="s">
        <v>193</v>
      </c>
    </row>
    <row r="1700" spans="1:65" s="14" customFormat="1" ht="11.25">
      <c r="B1700" s="200"/>
      <c r="C1700" s="201"/>
      <c r="D1700" s="191" t="s">
        <v>202</v>
      </c>
      <c r="E1700" s="202" t="s">
        <v>19</v>
      </c>
      <c r="F1700" s="203" t="s">
        <v>1591</v>
      </c>
      <c r="G1700" s="201"/>
      <c r="H1700" s="204">
        <v>6.04</v>
      </c>
      <c r="I1700" s="205"/>
      <c r="J1700" s="201"/>
      <c r="K1700" s="201"/>
      <c r="L1700" s="206"/>
      <c r="M1700" s="207"/>
      <c r="N1700" s="208"/>
      <c r="O1700" s="208"/>
      <c r="P1700" s="208"/>
      <c r="Q1700" s="208"/>
      <c r="R1700" s="208"/>
      <c r="S1700" s="208"/>
      <c r="T1700" s="209"/>
      <c r="AT1700" s="210" t="s">
        <v>202</v>
      </c>
      <c r="AU1700" s="210" t="s">
        <v>88</v>
      </c>
      <c r="AV1700" s="14" t="s">
        <v>88</v>
      </c>
      <c r="AW1700" s="14" t="s">
        <v>37</v>
      </c>
      <c r="AX1700" s="14" t="s">
        <v>78</v>
      </c>
      <c r="AY1700" s="210" t="s">
        <v>193</v>
      </c>
    </row>
    <row r="1701" spans="1:65" s="15" customFormat="1" ht="11.25">
      <c r="B1701" s="211"/>
      <c r="C1701" s="212"/>
      <c r="D1701" s="191" t="s">
        <v>202</v>
      </c>
      <c r="E1701" s="213" t="s">
        <v>19</v>
      </c>
      <c r="F1701" s="214" t="s">
        <v>207</v>
      </c>
      <c r="G1701" s="212"/>
      <c r="H1701" s="215">
        <v>6.04</v>
      </c>
      <c r="I1701" s="216"/>
      <c r="J1701" s="212"/>
      <c r="K1701" s="212"/>
      <c r="L1701" s="217"/>
      <c r="M1701" s="218"/>
      <c r="N1701" s="219"/>
      <c r="O1701" s="219"/>
      <c r="P1701" s="219"/>
      <c r="Q1701" s="219"/>
      <c r="R1701" s="219"/>
      <c r="S1701" s="219"/>
      <c r="T1701" s="220"/>
      <c r="AT1701" s="221" t="s">
        <v>202</v>
      </c>
      <c r="AU1701" s="221" t="s">
        <v>88</v>
      </c>
      <c r="AV1701" s="15" t="s">
        <v>200</v>
      </c>
      <c r="AW1701" s="15" t="s">
        <v>37</v>
      </c>
      <c r="AX1701" s="15" t="s">
        <v>86</v>
      </c>
      <c r="AY1701" s="221" t="s">
        <v>193</v>
      </c>
    </row>
    <row r="1702" spans="1:65" s="2" customFormat="1" ht="24.2" customHeight="1">
      <c r="A1702" s="36"/>
      <c r="B1702" s="37"/>
      <c r="C1702" s="176" t="s">
        <v>1607</v>
      </c>
      <c r="D1702" s="176" t="s">
        <v>196</v>
      </c>
      <c r="E1702" s="177" t="s">
        <v>1608</v>
      </c>
      <c r="F1702" s="178" t="s">
        <v>1609</v>
      </c>
      <c r="G1702" s="179" t="s">
        <v>97</v>
      </c>
      <c r="H1702" s="180">
        <v>634.755</v>
      </c>
      <c r="I1702" s="181"/>
      <c r="J1702" s="182">
        <f>ROUND(I1702*H1702,2)</f>
        <v>0</v>
      </c>
      <c r="K1702" s="178" t="s">
        <v>212</v>
      </c>
      <c r="L1702" s="41"/>
      <c r="M1702" s="183" t="s">
        <v>19</v>
      </c>
      <c r="N1702" s="184" t="s">
        <v>49</v>
      </c>
      <c r="O1702" s="66"/>
      <c r="P1702" s="185">
        <f>O1702*H1702</f>
        <v>0</v>
      </c>
      <c r="Q1702" s="185">
        <v>0</v>
      </c>
      <c r="R1702" s="185">
        <f>Q1702*H1702</f>
        <v>0</v>
      </c>
      <c r="S1702" s="185">
        <v>0</v>
      </c>
      <c r="T1702" s="186">
        <f>S1702*H1702</f>
        <v>0</v>
      </c>
      <c r="U1702" s="36"/>
      <c r="V1702" s="36"/>
      <c r="W1702" s="36"/>
      <c r="X1702" s="36"/>
      <c r="Y1702" s="36"/>
      <c r="Z1702" s="36"/>
      <c r="AA1702" s="36"/>
      <c r="AB1702" s="36"/>
      <c r="AC1702" s="36"/>
      <c r="AD1702" s="36"/>
      <c r="AE1702" s="36"/>
      <c r="AR1702" s="187" t="s">
        <v>295</v>
      </c>
      <c r="AT1702" s="187" t="s">
        <v>196</v>
      </c>
      <c r="AU1702" s="187" t="s">
        <v>88</v>
      </c>
      <c r="AY1702" s="19" t="s">
        <v>193</v>
      </c>
      <c r="BE1702" s="188">
        <f>IF(N1702="základní",J1702,0)</f>
        <v>0</v>
      </c>
      <c r="BF1702" s="188">
        <f>IF(N1702="snížená",J1702,0)</f>
        <v>0</v>
      </c>
      <c r="BG1702" s="188">
        <f>IF(N1702="zákl. přenesená",J1702,0)</f>
        <v>0</v>
      </c>
      <c r="BH1702" s="188">
        <f>IF(N1702="sníž. přenesená",J1702,0)</f>
        <v>0</v>
      </c>
      <c r="BI1702" s="188">
        <f>IF(N1702="nulová",J1702,0)</f>
        <v>0</v>
      </c>
      <c r="BJ1702" s="19" t="s">
        <v>86</v>
      </c>
      <c r="BK1702" s="188">
        <f>ROUND(I1702*H1702,2)</f>
        <v>0</v>
      </c>
      <c r="BL1702" s="19" t="s">
        <v>295</v>
      </c>
      <c r="BM1702" s="187" t="s">
        <v>1610</v>
      </c>
    </row>
    <row r="1703" spans="1:65" s="2" customFormat="1" ht="11.25">
      <c r="A1703" s="36"/>
      <c r="B1703" s="37"/>
      <c r="C1703" s="38"/>
      <c r="D1703" s="222" t="s">
        <v>214</v>
      </c>
      <c r="E1703" s="38"/>
      <c r="F1703" s="223" t="s">
        <v>1611</v>
      </c>
      <c r="G1703" s="38"/>
      <c r="H1703" s="38"/>
      <c r="I1703" s="224"/>
      <c r="J1703" s="38"/>
      <c r="K1703" s="38"/>
      <c r="L1703" s="41"/>
      <c r="M1703" s="225"/>
      <c r="N1703" s="226"/>
      <c r="O1703" s="66"/>
      <c r="P1703" s="66"/>
      <c r="Q1703" s="66"/>
      <c r="R1703" s="66"/>
      <c r="S1703" s="66"/>
      <c r="T1703" s="67"/>
      <c r="U1703" s="36"/>
      <c r="V1703" s="36"/>
      <c r="W1703" s="36"/>
      <c r="X1703" s="36"/>
      <c r="Y1703" s="36"/>
      <c r="Z1703" s="36"/>
      <c r="AA1703" s="36"/>
      <c r="AB1703" s="36"/>
      <c r="AC1703" s="36"/>
      <c r="AD1703" s="36"/>
      <c r="AE1703" s="36"/>
      <c r="AT1703" s="19" t="s">
        <v>214</v>
      </c>
      <c r="AU1703" s="19" t="s">
        <v>88</v>
      </c>
    </row>
    <row r="1704" spans="1:65" s="14" customFormat="1" ht="11.25">
      <c r="B1704" s="200"/>
      <c r="C1704" s="201"/>
      <c r="D1704" s="191" t="s">
        <v>202</v>
      </c>
      <c r="E1704" s="202" t="s">
        <v>19</v>
      </c>
      <c r="F1704" s="203" t="s">
        <v>1612</v>
      </c>
      <c r="G1704" s="201"/>
      <c r="H1704" s="204">
        <v>59.92</v>
      </c>
      <c r="I1704" s="205"/>
      <c r="J1704" s="201"/>
      <c r="K1704" s="201"/>
      <c r="L1704" s="206"/>
      <c r="M1704" s="207"/>
      <c r="N1704" s="208"/>
      <c r="O1704" s="208"/>
      <c r="P1704" s="208"/>
      <c r="Q1704" s="208"/>
      <c r="R1704" s="208"/>
      <c r="S1704" s="208"/>
      <c r="T1704" s="209"/>
      <c r="AT1704" s="210" t="s">
        <v>202</v>
      </c>
      <c r="AU1704" s="210" t="s">
        <v>88</v>
      </c>
      <c r="AV1704" s="14" t="s">
        <v>88</v>
      </c>
      <c r="AW1704" s="14" t="s">
        <v>37</v>
      </c>
      <c r="AX1704" s="14" t="s">
        <v>78</v>
      </c>
      <c r="AY1704" s="210" t="s">
        <v>193</v>
      </c>
    </row>
    <row r="1705" spans="1:65" s="14" customFormat="1" ht="11.25">
      <c r="B1705" s="200"/>
      <c r="C1705" s="201"/>
      <c r="D1705" s="191" t="s">
        <v>202</v>
      </c>
      <c r="E1705" s="202" t="s">
        <v>19</v>
      </c>
      <c r="F1705" s="203" t="s">
        <v>1613</v>
      </c>
      <c r="G1705" s="201"/>
      <c r="H1705" s="204">
        <v>11.48</v>
      </c>
      <c r="I1705" s="205"/>
      <c r="J1705" s="201"/>
      <c r="K1705" s="201"/>
      <c r="L1705" s="206"/>
      <c r="M1705" s="207"/>
      <c r="N1705" s="208"/>
      <c r="O1705" s="208"/>
      <c r="P1705" s="208"/>
      <c r="Q1705" s="208"/>
      <c r="R1705" s="208"/>
      <c r="S1705" s="208"/>
      <c r="T1705" s="209"/>
      <c r="AT1705" s="210" t="s">
        <v>202</v>
      </c>
      <c r="AU1705" s="210" t="s">
        <v>88</v>
      </c>
      <c r="AV1705" s="14" t="s">
        <v>88</v>
      </c>
      <c r="AW1705" s="14" t="s">
        <v>37</v>
      </c>
      <c r="AX1705" s="14" t="s">
        <v>78</v>
      </c>
      <c r="AY1705" s="210" t="s">
        <v>193</v>
      </c>
    </row>
    <row r="1706" spans="1:65" s="14" customFormat="1" ht="11.25">
      <c r="B1706" s="200"/>
      <c r="C1706" s="201"/>
      <c r="D1706" s="191" t="s">
        <v>202</v>
      </c>
      <c r="E1706" s="202" t="s">
        <v>19</v>
      </c>
      <c r="F1706" s="203" t="s">
        <v>1614</v>
      </c>
      <c r="G1706" s="201"/>
      <c r="H1706" s="204">
        <v>417.46499999999997</v>
      </c>
      <c r="I1706" s="205"/>
      <c r="J1706" s="201"/>
      <c r="K1706" s="201"/>
      <c r="L1706" s="206"/>
      <c r="M1706" s="207"/>
      <c r="N1706" s="208"/>
      <c r="O1706" s="208"/>
      <c r="P1706" s="208"/>
      <c r="Q1706" s="208"/>
      <c r="R1706" s="208"/>
      <c r="S1706" s="208"/>
      <c r="T1706" s="209"/>
      <c r="AT1706" s="210" t="s">
        <v>202</v>
      </c>
      <c r="AU1706" s="210" t="s">
        <v>88</v>
      </c>
      <c r="AV1706" s="14" t="s">
        <v>88</v>
      </c>
      <c r="AW1706" s="14" t="s">
        <v>37</v>
      </c>
      <c r="AX1706" s="14" t="s">
        <v>78</v>
      </c>
      <c r="AY1706" s="210" t="s">
        <v>193</v>
      </c>
    </row>
    <row r="1707" spans="1:65" s="14" customFormat="1" ht="11.25">
      <c r="B1707" s="200"/>
      <c r="C1707" s="201"/>
      <c r="D1707" s="191" t="s">
        <v>202</v>
      </c>
      <c r="E1707" s="202" t="s">
        <v>19</v>
      </c>
      <c r="F1707" s="203" t="s">
        <v>1615</v>
      </c>
      <c r="G1707" s="201"/>
      <c r="H1707" s="204">
        <v>145.88999999999999</v>
      </c>
      <c r="I1707" s="205"/>
      <c r="J1707" s="201"/>
      <c r="K1707" s="201"/>
      <c r="L1707" s="206"/>
      <c r="M1707" s="207"/>
      <c r="N1707" s="208"/>
      <c r="O1707" s="208"/>
      <c r="P1707" s="208"/>
      <c r="Q1707" s="208"/>
      <c r="R1707" s="208"/>
      <c r="S1707" s="208"/>
      <c r="T1707" s="209"/>
      <c r="AT1707" s="210" t="s">
        <v>202</v>
      </c>
      <c r="AU1707" s="210" t="s">
        <v>88</v>
      </c>
      <c r="AV1707" s="14" t="s">
        <v>88</v>
      </c>
      <c r="AW1707" s="14" t="s">
        <v>37</v>
      </c>
      <c r="AX1707" s="14" t="s">
        <v>78</v>
      </c>
      <c r="AY1707" s="210" t="s">
        <v>193</v>
      </c>
    </row>
    <row r="1708" spans="1:65" s="15" customFormat="1" ht="11.25">
      <c r="B1708" s="211"/>
      <c r="C1708" s="212"/>
      <c r="D1708" s="191" t="s">
        <v>202</v>
      </c>
      <c r="E1708" s="213" t="s">
        <v>19</v>
      </c>
      <c r="F1708" s="214" t="s">
        <v>207</v>
      </c>
      <c r="G1708" s="212"/>
      <c r="H1708" s="215">
        <v>634.755</v>
      </c>
      <c r="I1708" s="216"/>
      <c r="J1708" s="212"/>
      <c r="K1708" s="212"/>
      <c r="L1708" s="217"/>
      <c r="M1708" s="218"/>
      <c r="N1708" s="219"/>
      <c r="O1708" s="219"/>
      <c r="P1708" s="219"/>
      <c r="Q1708" s="219"/>
      <c r="R1708" s="219"/>
      <c r="S1708" s="219"/>
      <c r="T1708" s="220"/>
      <c r="AT1708" s="221" t="s">
        <v>202</v>
      </c>
      <c r="AU1708" s="221" t="s">
        <v>88</v>
      </c>
      <c r="AV1708" s="15" t="s">
        <v>200</v>
      </c>
      <c r="AW1708" s="15" t="s">
        <v>37</v>
      </c>
      <c r="AX1708" s="15" t="s">
        <v>86</v>
      </c>
      <c r="AY1708" s="221" t="s">
        <v>193</v>
      </c>
    </row>
    <row r="1709" spans="1:65" s="2" customFormat="1" ht="37.9" customHeight="1">
      <c r="A1709" s="36"/>
      <c r="B1709" s="37"/>
      <c r="C1709" s="176" t="s">
        <v>1616</v>
      </c>
      <c r="D1709" s="176" t="s">
        <v>196</v>
      </c>
      <c r="E1709" s="177" t="s">
        <v>1617</v>
      </c>
      <c r="F1709" s="178" t="s">
        <v>1618</v>
      </c>
      <c r="G1709" s="179" t="s">
        <v>97</v>
      </c>
      <c r="H1709" s="180">
        <v>634.755</v>
      </c>
      <c r="I1709" s="181"/>
      <c r="J1709" s="182">
        <f>ROUND(I1709*H1709,2)</f>
        <v>0</v>
      </c>
      <c r="K1709" s="178" t="s">
        <v>19</v>
      </c>
      <c r="L1709" s="41"/>
      <c r="M1709" s="183" t="s">
        <v>19</v>
      </c>
      <c r="N1709" s="184" t="s">
        <v>49</v>
      </c>
      <c r="O1709" s="66"/>
      <c r="P1709" s="185">
        <f>O1709*H1709</f>
        <v>0</v>
      </c>
      <c r="Q1709" s="185">
        <v>0</v>
      </c>
      <c r="R1709" s="185">
        <f>Q1709*H1709</f>
        <v>0</v>
      </c>
      <c r="S1709" s="185">
        <v>0</v>
      </c>
      <c r="T1709" s="186">
        <f>S1709*H1709</f>
        <v>0</v>
      </c>
      <c r="U1709" s="36"/>
      <c r="V1709" s="36"/>
      <c r="W1709" s="36"/>
      <c r="X1709" s="36"/>
      <c r="Y1709" s="36"/>
      <c r="Z1709" s="36"/>
      <c r="AA1709" s="36"/>
      <c r="AB1709" s="36"/>
      <c r="AC1709" s="36"/>
      <c r="AD1709" s="36"/>
      <c r="AE1709" s="36"/>
      <c r="AR1709" s="187" t="s">
        <v>295</v>
      </c>
      <c r="AT1709" s="187" t="s">
        <v>196</v>
      </c>
      <c r="AU1709" s="187" t="s">
        <v>88</v>
      </c>
      <c r="AY1709" s="19" t="s">
        <v>193</v>
      </c>
      <c r="BE1709" s="188">
        <f>IF(N1709="základní",J1709,0)</f>
        <v>0</v>
      </c>
      <c r="BF1709" s="188">
        <f>IF(N1709="snížená",J1709,0)</f>
        <v>0</v>
      </c>
      <c r="BG1709" s="188">
        <f>IF(N1709="zákl. přenesená",J1709,0)</f>
        <v>0</v>
      </c>
      <c r="BH1709" s="188">
        <f>IF(N1709="sníž. přenesená",J1709,0)</f>
        <v>0</v>
      </c>
      <c r="BI1709" s="188">
        <f>IF(N1709="nulová",J1709,0)</f>
        <v>0</v>
      </c>
      <c r="BJ1709" s="19" t="s">
        <v>86</v>
      </c>
      <c r="BK1709" s="188">
        <f>ROUND(I1709*H1709,2)</f>
        <v>0</v>
      </c>
      <c r="BL1709" s="19" t="s">
        <v>295</v>
      </c>
      <c r="BM1709" s="187" t="s">
        <v>1619</v>
      </c>
    </row>
    <row r="1710" spans="1:65" s="14" customFormat="1" ht="11.25">
      <c r="B1710" s="200"/>
      <c r="C1710" s="201"/>
      <c r="D1710" s="191" t="s">
        <v>202</v>
      </c>
      <c r="E1710" s="202" t="s">
        <v>19</v>
      </c>
      <c r="F1710" s="203" t="s">
        <v>1612</v>
      </c>
      <c r="G1710" s="201"/>
      <c r="H1710" s="204">
        <v>59.92</v>
      </c>
      <c r="I1710" s="205"/>
      <c r="J1710" s="201"/>
      <c r="K1710" s="201"/>
      <c r="L1710" s="206"/>
      <c r="M1710" s="207"/>
      <c r="N1710" s="208"/>
      <c r="O1710" s="208"/>
      <c r="P1710" s="208"/>
      <c r="Q1710" s="208"/>
      <c r="R1710" s="208"/>
      <c r="S1710" s="208"/>
      <c r="T1710" s="209"/>
      <c r="AT1710" s="210" t="s">
        <v>202</v>
      </c>
      <c r="AU1710" s="210" t="s">
        <v>88</v>
      </c>
      <c r="AV1710" s="14" t="s">
        <v>88</v>
      </c>
      <c r="AW1710" s="14" t="s">
        <v>37</v>
      </c>
      <c r="AX1710" s="14" t="s">
        <v>78</v>
      </c>
      <c r="AY1710" s="210" t="s">
        <v>193</v>
      </c>
    </row>
    <row r="1711" spans="1:65" s="14" customFormat="1" ht="11.25">
      <c r="B1711" s="200"/>
      <c r="C1711" s="201"/>
      <c r="D1711" s="191" t="s">
        <v>202</v>
      </c>
      <c r="E1711" s="202" t="s">
        <v>19</v>
      </c>
      <c r="F1711" s="203" t="s">
        <v>1613</v>
      </c>
      <c r="G1711" s="201"/>
      <c r="H1711" s="204">
        <v>11.48</v>
      </c>
      <c r="I1711" s="205"/>
      <c r="J1711" s="201"/>
      <c r="K1711" s="201"/>
      <c r="L1711" s="206"/>
      <c r="M1711" s="207"/>
      <c r="N1711" s="208"/>
      <c r="O1711" s="208"/>
      <c r="P1711" s="208"/>
      <c r="Q1711" s="208"/>
      <c r="R1711" s="208"/>
      <c r="S1711" s="208"/>
      <c r="T1711" s="209"/>
      <c r="AT1711" s="210" t="s">
        <v>202</v>
      </c>
      <c r="AU1711" s="210" t="s">
        <v>88</v>
      </c>
      <c r="AV1711" s="14" t="s">
        <v>88</v>
      </c>
      <c r="AW1711" s="14" t="s">
        <v>37</v>
      </c>
      <c r="AX1711" s="14" t="s">
        <v>78</v>
      </c>
      <c r="AY1711" s="210" t="s">
        <v>193</v>
      </c>
    </row>
    <row r="1712" spans="1:65" s="14" customFormat="1" ht="11.25">
      <c r="B1712" s="200"/>
      <c r="C1712" s="201"/>
      <c r="D1712" s="191" t="s">
        <v>202</v>
      </c>
      <c r="E1712" s="202" t="s">
        <v>19</v>
      </c>
      <c r="F1712" s="203" t="s">
        <v>1614</v>
      </c>
      <c r="G1712" s="201"/>
      <c r="H1712" s="204">
        <v>417.46499999999997</v>
      </c>
      <c r="I1712" s="205"/>
      <c r="J1712" s="201"/>
      <c r="K1712" s="201"/>
      <c r="L1712" s="206"/>
      <c r="M1712" s="207"/>
      <c r="N1712" s="208"/>
      <c r="O1712" s="208"/>
      <c r="P1712" s="208"/>
      <c r="Q1712" s="208"/>
      <c r="R1712" s="208"/>
      <c r="S1712" s="208"/>
      <c r="T1712" s="209"/>
      <c r="AT1712" s="210" t="s">
        <v>202</v>
      </c>
      <c r="AU1712" s="210" t="s">
        <v>88</v>
      </c>
      <c r="AV1712" s="14" t="s">
        <v>88</v>
      </c>
      <c r="AW1712" s="14" t="s">
        <v>37</v>
      </c>
      <c r="AX1712" s="14" t="s">
        <v>78</v>
      </c>
      <c r="AY1712" s="210" t="s">
        <v>193</v>
      </c>
    </row>
    <row r="1713" spans="1:65" s="14" customFormat="1" ht="11.25">
      <c r="B1713" s="200"/>
      <c r="C1713" s="201"/>
      <c r="D1713" s="191" t="s">
        <v>202</v>
      </c>
      <c r="E1713" s="202" t="s">
        <v>19</v>
      </c>
      <c r="F1713" s="203" t="s">
        <v>1615</v>
      </c>
      <c r="G1713" s="201"/>
      <c r="H1713" s="204">
        <v>145.88999999999999</v>
      </c>
      <c r="I1713" s="205"/>
      <c r="J1713" s="201"/>
      <c r="K1713" s="201"/>
      <c r="L1713" s="206"/>
      <c r="M1713" s="207"/>
      <c r="N1713" s="208"/>
      <c r="O1713" s="208"/>
      <c r="P1713" s="208"/>
      <c r="Q1713" s="208"/>
      <c r="R1713" s="208"/>
      <c r="S1713" s="208"/>
      <c r="T1713" s="209"/>
      <c r="AT1713" s="210" t="s">
        <v>202</v>
      </c>
      <c r="AU1713" s="210" t="s">
        <v>88</v>
      </c>
      <c r="AV1713" s="14" t="s">
        <v>88</v>
      </c>
      <c r="AW1713" s="14" t="s">
        <v>37</v>
      </c>
      <c r="AX1713" s="14" t="s">
        <v>78</v>
      </c>
      <c r="AY1713" s="210" t="s">
        <v>193</v>
      </c>
    </row>
    <row r="1714" spans="1:65" s="15" customFormat="1" ht="11.25">
      <c r="B1714" s="211"/>
      <c r="C1714" s="212"/>
      <c r="D1714" s="191" t="s">
        <v>202</v>
      </c>
      <c r="E1714" s="213" t="s">
        <v>19</v>
      </c>
      <c r="F1714" s="214" t="s">
        <v>207</v>
      </c>
      <c r="G1714" s="212"/>
      <c r="H1714" s="215">
        <v>634.755</v>
      </c>
      <c r="I1714" s="216"/>
      <c r="J1714" s="212"/>
      <c r="K1714" s="212"/>
      <c r="L1714" s="217"/>
      <c r="M1714" s="218"/>
      <c r="N1714" s="219"/>
      <c r="O1714" s="219"/>
      <c r="P1714" s="219"/>
      <c r="Q1714" s="219"/>
      <c r="R1714" s="219"/>
      <c r="S1714" s="219"/>
      <c r="T1714" s="220"/>
      <c r="AT1714" s="221" t="s">
        <v>202</v>
      </c>
      <c r="AU1714" s="221" t="s">
        <v>88</v>
      </c>
      <c r="AV1714" s="15" t="s">
        <v>200</v>
      </c>
      <c r="AW1714" s="15" t="s">
        <v>37</v>
      </c>
      <c r="AX1714" s="15" t="s">
        <v>86</v>
      </c>
      <c r="AY1714" s="221" t="s">
        <v>193</v>
      </c>
    </row>
    <row r="1715" spans="1:65" s="2" customFormat="1" ht="24.2" customHeight="1">
      <c r="A1715" s="36"/>
      <c r="B1715" s="37"/>
      <c r="C1715" s="176" t="s">
        <v>1620</v>
      </c>
      <c r="D1715" s="176" t="s">
        <v>196</v>
      </c>
      <c r="E1715" s="177" t="s">
        <v>1621</v>
      </c>
      <c r="F1715" s="178" t="s">
        <v>1622</v>
      </c>
      <c r="G1715" s="179" t="s">
        <v>97</v>
      </c>
      <c r="H1715" s="180">
        <v>317.37799999999999</v>
      </c>
      <c r="I1715" s="181"/>
      <c r="J1715" s="182">
        <f>ROUND(I1715*H1715,2)</f>
        <v>0</v>
      </c>
      <c r="K1715" s="178" t="s">
        <v>19</v>
      </c>
      <c r="L1715" s="41"/>
      <c r="M1715" s="183" t="s">
        <v>19</v>
      </c>
      <c r="N1715" s="184" t="s">
        <v>49</v>
      </c>
      <c r="O1715" s="66"/>
      <c r="P1715" s="185">
        <f>O1715*H1715</f>
        <v>0</v>
      </c>
      <c r="Q1715" s="185">
        <v>0</v>
      </c>
      <c r="R1715" s="185">
        <f>Q1715*H1715</f>
        <v>0</v>
      </c>
      <c r="S1715" s="185">
        <v>0</v>
      </c>
      <c r="T1715" s="186">
        <f>S1715*H1715</f>
        <v>0</v>
      </c>
      <c r="U1715" s="36"/>
      <c r="V1715" s="36"/>
      <c r="W1715" s="36"/>
      <c r="X1715" s="36"/>
      <c r="Y1715" s="36"/>
      <c r="Z1715" s="36"/>
      <c r="AA1715" s="36"/>
      <c r="AB1715" s="36"/>
      <c r="AC1715" s="36"/>
      <c r="AD1715" s="36"/>
      <c r="AE1715" s="36"/>
      <c r="AR1715" s="187" t="s">
        <v>295</v>
      </c>
      <c r="AT1715" s="187" t="s">
        <v>196</v>
      </c>
      <c r="AU1715" s="187" t="s">
        <v>88</v>
      </c>
      <c r="AY1715" s="19" t="s">
        <v>193</v>
      </c>
      <c r="BE1715" s="188">
        <f>IF(N1715="základní",J1715,0)</f>
        <v>0</v>
      </c>
      <c r="BF1715" s="188">
        <f>IF(N1715="snížená",J1715,0)</f>
        <v>0</v>
      </c>
      <c r="BG1715" s="188">
        <f>IF(N1715="zákl. přenesená",J1715,0)</f>
        <v>0</v>
      </c>
      <c r="BH1715" s="188">
        <f>IF(N1715="sníž. přenesená",J1715,0)</f>
        <v>0</v>
      </c>
      <c r="BI1715" s="188">
        <f>IF(N1715="nulová",J1715,0)</f>
        <v>0</v>
      </c>
      <c r="BJ1715" s="19" t="s">
        <v>86</v>
      </c>
      <c r="BK1715" s="188">
        <f>ROUND(I1715*H1715,2)</f>
        <v>0</v>
      </c>
      <c r="BL1715" s="19" t="s">
        <v>295</v>
      </c>
      <c r="BM1715" s="187" t="s">
        <v>1623</v>
      </c>
    </row>
    <row r="1716" spans="1:65" s="13" customFormat="1" ht="11.25">
      <c r="B1716" s="189"/>
      <c r="C1716" s="190"/>
      <c r="D1716" s="191" t="s">
        <v>202</v>
      </c>
      <c r="E1716" s="192" t="s">
        <v>19</v>
      </c>
      <c r="F1716" s="193" t="s">
        <v>1624</v>
      </c>
      <c r="G1716" s="190"/>
      <c r="H1716" s="192" t="s">
        <v>19</v>
      </c>
      <c r="I1716" s="194"/>
      <c r="J1716" s="190"/>
      <c r="K1716" s="190"/>
      <c r="L1716" s="195"/>
      <c r="M1716" s="196"/>
      <c r="N1716" s="197"/>
      <c r="O1716" s="197"/>
      <c r="P1716" s="197"/>
      <c r="Q1716" s="197"/>
      <c r="R1716" s="197"/>
      <c r="S1716" s="197"/>
      <c r="T1716" s="198"/>
      <c r="AT1716" s="199" t="s">
        <v>202</v>
      </c>
      <c r="AU1716" s="199" t="s">
        <v>88</v>
      </c>
      <c r="AV1716" s="13" t="s">
        <v>86</v>
      </c>
      <c r="AW1716" s="13" t="s">
        <v>37</v>
      </c>
      <c r="AX1716" s="13" t="s">
        <v>78</v>
      </c>
      <c r="AY1716" s="199" t="s">
        <v>193</v>
      </c>
    </row>
    <row r="1717" spans="1:65" s="14" customFormat="1" ht="11.25">
      <c r="B1717" s="200"/>
      <c r="C1717" s="201"/>
      <c r="D1717" s="191" t="s">
        <v>202</v>
      </c>
      <c r="E1717" s="202" t="s">
        <v>19</v>
      </c>
      <c r="F1717" s="203" t="s">
        <v>1625</v>
      </c>
      <c r="G1717" s="201"/>
      <c r="H1717" s="204">
        <v>29.96</v>
      </c>
      <c r="I1717" s="205"/>
      <c r="J1717" s="201"/>
      <c r="K1717" s="201"/>
      <c r="L1717" s="206"/>
      <c r="M1717" s="207"/>
      <c r="N1717" s="208"/>
      <c r="O1717" s="208"/>
      <c r="P1717" s="208"/>
      <c r="Q1717" s="208"/>
      <c r="R1717" s="208"/>
      <c r="S1717" s="208"/>
      <c r="T1717" s="209"/>
      <c r="AT1717" s="210" t="s">
        <v>202</v>
      </c>
      <c r="AU1717" s="210" t="s">
        <v>88</v>
      </c>
      <c r="AV1717" s="14" t="s">
        <v>88</v>
      </c>
      <c r="AW1717" s="14" t="s">
        <v>37</v>
      </c>
      <c r="AX1717" s="14" t="s">
        <v>78</v>
      </c>
      <c r="AY1717" s="210" t="s">
        <v>193</v>
      </c>
    </row>
    <row r="1718" spans="1:65" s="14" customFormat="1" ht="11.25">
      <c r="B1718" s="200"/>
      <c r="C1718" s="201"/>
      <c r="D1718" s="191" t="s">
        <v>202</v>
      </c>
      <c r="E1718" s="202" t="s">
        <v>19</v>
      </c>
      <c r="F1718" s="203" t="s">
        <v>1626</v>
      </c>
      <c r="G1718" s="201"/>
      <c r="H1718" s="204">
        <v>5.74</v>
      </c>
      <c r="I1718" s="205"/>
      <c r="J1718" s="201"/>
      <c r="K1718" s="201"/>
      <c r="L1718" s="206"/>
      <c r="M1718" s="207"/>
      <c r="N1718" s="208"/>
      <c r="O1718" s="208"/>
      <c r="P1718" s="208"/>
      <c r="Q1718" s="208"/>
      <c r="R1718" s="208"/>
      <c r="S1718" s="208"/>
      <c r="T1718" s="209"/>
      <c r="AT1718" s="210" t="s">
        <v>202</v>
      </c>
      <c r="AU1718" s="210" t="s">
        <v>88</v>
      </c>
      <c r="AV1718" s="14" t="s">
        <v>88</v>
      </c>
      <c r="AW1718" s="14" t="s">
        <v>37</v>
      </c>
      <c r="AX1718" s="14" t="s">
        <v>78</v>
      </c>
      <c r="AY1718" s="210" t="s">
        <v>193</v>
      </c>
    </row>
    <row r="1719" spans="1:65" s="14" customFormat="1" ht="11.25">
      <c r="B1719" s="200"/>
      <c r="C1719" s="201"/>
      <c r="D1719" s="191" t="s">
        <v>202</v>
      </c>
      <c r="E1719" s="202" t="s">
        <v>19</v>
      </c>
      <c r="F1719" s="203" t="s">
        <v>1627</v>
      </c>
      <c r="G1719" s="201"/>
      <c r="H1719" s="204">
        <v>208.733</v>
      </c>
      <c r="I1719" s="205"/>
      <c r="J1719" s="201"/>
      <c r="K1719" s="201"/>
      <c r="L1719" s="206"/>
      <c r="M1719" s="207"/>
      <c r="N1719" s="208"/>
      <c r="O1719" s="208"/>
      <c r="P1719" s="208"/>
      <c r="Q1719" s="208"/>
      <c r="R1719" s="208"/>
      <c r="S1719" s="208"/>
      <c r="T1719" s="209"/>
      <c r="AT1719" s="210" t="s">
        <v>202</v>
      </c>
      <c r="AU1719" s="210" t="s">
        <v>88</v>
      </c>
      <c r="AV1719" s="14" t="s">
        <v>88</v>
      </c>
      <c r="AW1719" s="14" t="s">
        <v>37</v>
      </c>
      <c r="AX1719" s="14" t="s">
        <v>78</v>
      </c>
      <c r="AY1719" s="210" t="s">
        <v>193</v>
      </c>
    </row>
    <row r="1720" spans="1:65" s="14" customFormat="1" ht="11.25">
      <c r="B1720" s="200"/>
      <c r="C1720" s="201"/>
      <c r="D1720" s="191" t="s">
        <v>202</v>
      </c>
      <c r="E1720" s="202" t="s">
        <v>19</v>
      </c>
      <c r="F1720" s="203" t="s">
        <v>1628</v>
      </c>
      <c r="G1720" s="201"/>
      <c r="H1720" s="204">
        <v>72.944999999999993</v>
      </c>
      <c r="I1720" s="205"/>
      <c r="J1720" s="201"/>
      <c r="K1720" s="201"/>
      <c r="L1720" s="206"/>
      <c r="M1720" s="207"/>
      <c r="N1720" s="208"/>
      <c r="O1720" s="208"/>
      <c r="P1720" s="208"/>
      <c r="Q1720" s="208"/>
      <c r="R1720" s="208"/>
      <c r="S1720" s="208"/>
      <c r="T1720" s="209"/>
      <c r="AT1720" s="210" t="s">
        <v>202</v>
      </c>
      <c r="AU1720" s="210" t="s">
        <v>88</v>
      </c>
      <c r="AV1720" s="14" t="s">
        <v>88</v>
      </c>
      <c r="AW1720" s="14" t="s">
        <v>37</v>
      </c>
      <c r="AX1720" s="14" t="s">
        <v>78</v>
      </c>
      <c r="AY1720" s="210" t="s">
        <v>193</v>
      </c>
    </row>
    <row r="1721" spans="1:65" s="15" customFormat="1" ht="11.25">
      <c r="B1721" s="211"/>
      <c r="C1721" s="212"/>
      <c r="D1721" s="191" t="s">
        <v>202</v>
      </c>
      <c r="E1721" s="213" t="s">
        <v>19</v>
      </c>
      <c r="F1721" s="214" t="s">
        <v>207</v>
      </c>
      <c r="G1721" s="212"/>
      <c r="H1721" s="215">
        <v>317.37799999999999</v>
      </c>
      <c r="I1721" s="216"/>
      <c r="J1721" s="212"/>
      <c r="K1721" s="212"/>
      <c r="L1721" s="217"/>
      <c r="M1721" s="218"/>
      <c r="N1721" s="219"/>
      <c r="O1721" s="219"/>
      <c r="P1721" s="219"/>
      <c r="Q1721" s="219"/>
      <c r="R1721" s="219"/>
      <c r="S1721" s="219"/>
      <c r="T1721" s="220"/>
      <c r="AT1721" s="221" t="s">
        <v>202</v>
      </c>
      <c r="AU1721" s="221" t="s">
        <v>88</v>
      </c>
      <c r="AV1721" s="15" t="s">
        <v>200</v>
      </c>
      <c r="AW1721" s="15" t="s">
        <v>37</v>
      </c>
      <c r="AX1721" s="15" t="s">
        <v>86</v>
      </c>
      <c r="AY1721" s="221" t="s">
        <v>193</v>
      </c>
    </row>
    <row r="1722" spans="1:65" s="2" customFormat="1" ht="37.9" customHeight="1">
      <c r="A1722" s="36"/>
      <c r="B1722" s="37"/>
      <c r="C1722" s="176" t="s">
        <v>1629</v>
      </c>
      <c r="D1722" s="176" t="s">
        <v>196</v>
      </c>
      <c r="E1722" s="177" t="s">
        <v>1630</v>
      </c>
      <c r="F1722" s="178" t="s">
        <v>1631</v>
      </c>
      <c r="G1722" s="179" t="s">
        <v>97</v>
      </c>
      <c r="H1722" s="180">
        <v>89.25</v>
      </c>
      <c r="I1722" s="181"/>
      <c r="J1722" s="182">
        <f>ROUND(I1722*H1722,2)</f>
        <v>0</v>
      </c>
      <c r="K1722" s="178" t="s">
        <v>19</v>
      </c>
      <c r="L1722" s="41"/>
      <c r="M1722" s="183" t="s">
        <v>19</v>
      </c>
      <c r="N1722" s="184" t="s">
        <v>49</v>
      </c>
      <c r="O1722" s="66"/>
      <c r="P1722" s="185">
        <f>O1722*H1722</f>
        <v>0</v>
      </c>
      <c r="Q1722" s="185">
        <v>2.1000000000000001E-4</v>
      </c>
      <c r="R1722" s="185">
        <f>Q1722*H1722</f>
        <v>1.8742500000000002E-2</v>
      </c>
      <c r="S1722" s="185">
        <v>0</v>
      </c>
      <c r="T1722" s="186">
        <f>S1722*H1722</f>
        <v>0</v>
      </c>
      <c r="U1722" s="36"/>
      <c r="V1722" s="36"/>
      <c r="W1722" s="36"/>
      <c r="X1722" s="36"/>
      <c r="Y1722" s="36"/>
      <c r="Z1722" s="36"/>
      <c r="AA1722" s="36"/>
      <c r="AB1722" s="36"/>
      <c r="AC1722" s="36"/>
      <c r="AD1722" s="36"/>
      <c r="AE1722" s="36"/>
      <c r="AR1722" s="187" t="s">
        <v>295</v>
      </c>
      <c r="AT1722" s="187" t="s">
        <v>196</v>
      </c>
      <c r="AU1722" s="187" t="s">
        <v>88</v>
      </c>
      <c r="AY1722" s="19" t="s">
        <v>193</v>
      </c>
      <c r="BE1722" s="188">
        <f>IF(N1722="základní",J1722,0)</f>
        <v>0</v>
      </c>
      <c r="BF1722" s="188">
        <f>IF(N1722="snížená",J1722,0)</f>
        <v>0</v>
      </c>
      <c r="BG1722" s="188">
        <f>IF(N1722="zákl. přenesená",J1722,0)</f>
        <v>0</v>
      </c>
      <c r="BH1722" s="188">
        <f>IF(N1722="sníž. přenesená",J1722,0)</f>
        <v>0</v>
      </c>
      <c r="BI1722" s="188">
        <f>IF(N1722="nulová",J1722,0)</f>
        <v>0</v>
      </c>
      <c r="BJ1722" s="19" t="s">
        <v>86</v>
      </c>
      <c r="BK1722" s="188">
        <f>ROUND(I1722*H1722,2)</f>
        <v>0</v>
      </c>
      <c r="BL1722" s="19" t="s">
        <v>295</v>
      </c>
      <c r="BM1722" s="187" t="s">
        <v>1632</v>
      </c>
    </row>
    <row r="1723" spans="1:65" s="13" customFormat="1" ht="11.25">
      <c r="B1723" s="189"/>
      <c r="C1723" s="190"/>
      <c r="D1723" s="191" t="s">
        <v>202</v>
      </c>
      <c r="E1723" s="192" t="s">
        <v>19</v>
      </c>
      <c r="F1723" s="193" t="s">
        <v>203</v>
      </c>
      <c r="G1723" s="190"/>
      <c r="H1723" s="192" t="s">
        <v>19</v>
      </c>
      <c r="I1723" s="194"/>
      <c r="J1723" s="190"/>
      <c r="K1723" s="190"/>
      <c r="L1723" s="195"/>
      <c r="M1723" s="196"/>
      <c r="N1723" s="197"/>
      <c r="O1723" s="197"/>
      <c r="P1723" s="197"/>
      <c r="Q1723" s="197"/>
      <c r="R1723" s="197"/>
      <c r="S1723" s="197"/>
      <c r="T1723" s="198"/>
      <c r="AT1723" s="199" t="s">
        <v>202</v>
      </c>
      <c r="AU1723" s="199" t="s">
        <v>88</v>
      </c>
      <c r="AV1723" s="13" t="s">
        <v>86</v>
      </c>
      <c r="AW1723" s="13" t="s">
        <v>37</v>
      </c>
      <c r="AX1723" s="13" t="s">
        <v>78</v>
      </c>
      <c r="AY1723" s="199" t="s">
        <v>193</v>
      </c>
    </row>
    <row r="1724" spans="1:65" s="13" customFormat="1" ht="11.25">
      <c r="B1724" s="189"/>
      <c r="C1724" s="190"/>
      <c r="D1724" s="191" t="s">
        <v>202</v>
      </c>
      <c r="E1724" s="192" t="s">
        <v>19</v>
      </c>
      <c r="F1724" s="193" t="s">
        <v>239</v>
      </c>
      <c r="G1724" s="190"/>
      <c r="H1724" s="192" t="s">
        <v>19</v>
      </c>
      <c r="I1724" s="194"/>
      <c r="J1724" s="190"/>
      <c r="K1724" s="190"/>
      <c r="L1724" s="195"/>
      <c r="M1724" s="196"/>
      <c r="N1724" s="197"/>
      <c r="O1724" s="197"/>
      <c r="P1724" s="197"/>
      <c r="Q1724" s="197"/>
      <c r="R1724" s="197"/>
      <c r="S1724" s="197"/>
      <c r="T1724" s="198"/>
      <c r="AT1724" s="199" t="s">
        <v>202</v>
      </c>
      <c r="AU1724" s="199" t="s">
        <v>88</v>
      </c>
      <c r="AV1724" s="13" t="s">
        <v>86</v>
      </c>
      <c r="AW1724" s="13" t="s">
        <v>37</v>
      </c>
      <c r="AX1724" s="13" t="s">
        <v>78</v>
      </c>
      <c r="AY1724" s="199" t="s">
        <v>193</v>
      </c>
    </row>
    <row r="1725" spans="1:65" s="13" customFormat="1" ht="11.25">
      <c r="B1725" s="189"/>
      <c r="C1725" s="190"/>
      <c r="D1725" s="191" t="s">
        <v>202</v>
      </c>
      <c r="E1725" s="192" t="s">
        <v>19</v>
      </c>
      <c r="F1725" s="193" t="s">
        <v>240</v>
      </c>
      <c r="G1725" s="190"/>
      <c r="H1725" s="192" t="s">
        <v>19</v>
      </c>
      <c r="I1725" s="194"/>
      <c r="J1725" s="190"/>
      <c r="K1725" s="190"/>
      <c r="L1725" s="195"/>
      <c r="M1725" s="196"/>
      <c r="N1725" s="197"/>
      <c r="O1725" s="197"/>
      <c r="P1725" s="197"/>
      <c r="Q1725" s="197"/>
      <c r="R1725" s="197"/>
      <c r="S1725" s="197"/>
      <c r="T1725" s="198"/>
      <c r="AT1725" s="199" t="s">
        <v>202</v>
      </c>
      <c r="AU1725" s="199" t="s">
        <v>88</v>
      </c>
      <c r="AV1725" s="13" t="s">
        <v>86</v>
      </c>
      <c r="AW1725" s="13" t="s">
        <v>37</v>
      </c>
      <c r="AX1725" s="13" t="s">
        <v>78</v>
      </c>
      <c r="AY1725" s="199" t="s">
        <v>193</v>
      </c>
    </row>
    <row r="1726" spans="1:65" s="14" customFormat="1" ht="11.25">
      <c r="B1726" s="200"/>
      <c r="C1726" s="201"/>
      <c r="D1726" s="191" t="s">
        <v>202</v>
      </c>
      <c r="E1726" s="202" t="s">
        <v>19</v>
      </c>
      <c r="F1726" s="203" t="s">
        <v>146</v>
      </c>
      <c r="G1726" s="201"/>
      <c r="H1726" s="204">
        <v>74.900000000000006</v>
      </c>
      <c r="I1726" s="205"/>
      <c r="J1726" s="201"/>
      <c r="K1726" s="201"/>
      <c r="L1726" s="206"/>
      <c r="M1726" s="207"/>
      <c r="N1726" s="208"/>
      <c r="O1726" s="208"/>
      <c r="P1726" s="208"/>
      <c r="Q1726" s="208"/>
      <c r="R1726" s="208"/>
      <c r="S1726" s="208"/>
      <c r="T1726" s="209"/>
      <c r="AT1726" s="210" t="s">
        <v>202</v>
      </c>
      <c r="AU1726" s="210" t="s">
        <v>88</v>
      </c>
      <c r="AV1726" s="14" t="s">
        <v>88</v>
      </c>
      <c r="AW1726" s="14" t="s">
        <v>37</v>
      </c>
      <c r="AX1726" s="14" t="s">
        <v>78</v>
      </c>
      <c r="AY1726" s="210" t="s">
        <v>193</v>
      </c>
    </row>
    <row r="1727" spans="1:65" s="14" customFormat="1" ht="11.25">
      <c r="B1727" s="200"/>
      <c r="C1727" s="201"/>
      <c r="D1727" s="191" t="s">
        <v>202</v>
      </c>
      <c r="E1727" s="202" t="s">
        <v>19</v>
      </c>
      <c r="F1727" s="203" t="s">
        <v>149</v>
      </c>
      <c r="G1727" s="201"/>
      <c r="H1727" s="204">
        <v>14.35</v>
      </c>
      <c r="I1727" s="205"/>
      <c r="J1727" s="201"/>
      <c r="K1727" s="201"/>
      <c r="L1727" s="206"/>
      <c r="M1727" s="207"/>
      <c r="N1727" s="208"/>
      <c r="O1727" s="208"/>
      <c r="P1727" s="208"/>
      <c r="Q1727" s="208"/>
      <c r="R1727" s="208"/>
      <c r="S1727" s="208"/>
      <c r="T1727" s="209"/>
      <c r="AT1727" s="210" t="s">
        <v>202</v>
      </c>
      <c r="AU1727" s="210" t="s">
        <v>88</v>
      </c>
      <c r="AV1727" s="14" t="s">
        <v>88</v>
      </c>
      <c r="AW1727" s="14" t="s">
        <v>37</v>
      </c>
      <c r="AX1727" s="14" t="s">
        <v>78</v>
      </c>
      <c r="AY1727" s="210" t="s">
        <v>193</v>
      </c>
    </row>
    <row r="1728" spans="1:65" s="15" customFormat="1" ht="11.25">
      <c r="B1728" s="211"/>
      <c r="C1728" s="212"/>
      <c r="D1728" s="191" t="s">
        <v>202</v>
      </c>
      <c r="E1728" s="213" t="s">
        <v>19</v>
      </c>
      <c r="F1728" s="214" t="s">
        <v>207</v>
      </c>
      <c r="G1728" s="212"/>
      <c r="H1728" s="215">
        <v>89.25</v>
      </c>
      <c r="I1728" s="216"/>
      <c r="J1728" s="212"/>
      <c r="K1728" s="212"/>
      <c r="L1728" s="217"/>
      <c r="M1728" s="218"/>
      <c r="N1728" s="219"/>
      <c r="O1728" s="219"/>
      <c r="P1728" s="219"/>
      <c r="Q1728" s="219"/>
      <c r="R1728" s="219"/>
      <c r="S1728" s="219"/>
      <c r="T1728" s="220"/>
      <c r="AT1728" s="221" t="s">
        <v>202</v>
      </c>
      <c r="AU1728" s="221" t="s">
        <v>88</v>
      </c>
      <c r="AV1728" s="15" t="s">
        <v>200</v>
      </c>
      <c r="AW1728" s="15" t="s">
        <v>37</v>
      </c>
      <c r="AX1728" s="15" t="s">
        <v>86</v>
      </c>
      <c r="AY1728" s="221" t="s">
        <v>193</v>
      </c>
    </row>
    <row r="1729" spans="1:65" s="2" customFormat="1" ht="37.9" customHeight="1">
      <c r="A1729" s="36"/>
      <c r="B1729" s="37"/>
      <c r="C1729" s="176" t="s">
        <v>1633</v>
      </c>
      <c r="D1729" s="176" t="s">
        <v>196</v>
      </c>
      <c r="E1729" s="177" t="s">
        <v>1634</v>
      </c>
      <c r="F1729" s="178" t="s">
        <v>1635</v>
      </c>
      <c r="G1729" s="179" t="s">
        <v>97</v>
      </c>
      <c r="H1729" s="180">
        <v>253.75</v>
      </c>
      <c r="I1729" s="181"/>
      <c r="J1729" s="182">
        <f>ROUND(I1729*H1729,2)</f>
        <v>0</v>
      </c>
      <c r="K1729" s="178" t="s">
        <v>212</v>
      </c>
      <c r="L1729" s="41"/>
      <c r="M1729" s="183" t="s">
        <v>19</v>
      </c>
      <c r="N1729" s="184" t="s">
        <v>49</v>
      </c>
      <c r="O1729" s="66"/>
      <c r="P1729" s="185">
        <f>O1729*H1729</f>
        <v>0</v>
      </c>
      <c r="Q1729" s="185">
        <v>3.0449999999999997E-4</v>
      </c>
      <c r="R1729" s="185">
        <f>Q1729*H1729</f>
        <v>7.7266874999999999E-2</v>
      </c>
      <c r="S1729" s="185">
        <v>0</v>
      </c>
      <c r="T1729" s="186">
        <f>S1729*H1729</f>
        <v>0</v>
      </c>
      <c r="U1729" s="36"/>
      <c r="V1729" s="36"/>
      <c r="W1729" s="36"/>
      <c r="X1729" s="36"/>
      <c r="Y1729" s="36"/>
      <c r="Z1729" s="36"/>
      <c r="AA1729" s="36"/>
      <c r="AB1729" s="36"/>
      <c r="AC1729" s="36"/>
      <c r="AD1729" s="36"/>
      <c r="AE1729" s="36"/>
      <c r="AR1729" s="187" t="s">
        <v>295</v>
      </c>
      <c r="AT1729" s="187" t="s">
        <v>196</v>
      </c>
      <c r="AU1729" s="187" t="s">
        <v>88</v>
      </c>
      <c r="AY1729" s="19" t="s">
        <v>193</v>
      </c>
      <c r="BE1729" s="188">
        <f>IF(N1729="základní",J1729,0)</f>
        <v>0</v>
      </c>
      <c r="BF1729" s="188">
        <f>IF(N1729="snížená",J1729,0)</f>
        <v>0</v>
      </c>
      <c r="BG1729" s="188">
        <f>IF(N1729="zákl. přenesená",J1729,0)</f>
        <v>0</v>
      </c>
      <c r="BH1729" s="188">
        <f>IF(N1729="sníž. přenesená",J1729,0)</f>
        <v>0</v>
      </c>
      <c r="BI1729" s="188">
        <f>IF(N1729="nulová",J1729,0)</f>
        <v>0</v>
      </c>
      <c r="BJ1729" s="19" t="s">
        <v>86</v>
      </c>
      <c r="BK1729" s="188">
        <f>ROUND(I1729*H1729,2)</f>
        <v>0</v>
      </c>
      <c r="BL1729" s="19" t="s">
        <v>295</v>
      </c>
      <c r="BM1729" s="187" t="s">
        <v>1636</v>
      </c>
    </row>
    <row r="1730" spans="1:65" s="2" customFormat="1" ht="11.25">
      <c r="A1730" s="36"/>
      <c r="B1730" s="37"/>
      <c r="C1730" s="38"/>
      <c r="D1730" s="222" t="s">
        <v>214</v>
      </c>
      <c r="E1730" s="38"/>
      <c r="F1730" s="223" t="s">
        <v>1637</v>
      </c>
      <c r="G1730" s="38"/>
      <c r="H1730" s="38"/>
      <c r="I1730" s="224"/>
      <c r="J1730" s="38"/>
      <c r="K1730" s="38"/>
      <c r="L1730" s="41"/>
      <c r="M1730" s="225"/>
      <c r="N1730" s="226"/>
      <c r="O1730" s="66"/>
      <c r="P1730" s="66"/>
      <c r="Q1730" s="66"/>
      <c r="R1730" s="66"/>
      <c r="S1730" s="66"/>
      <c r="T1730" s="67"/>
      <c r="U1730" s="36"/>
      <c r="V1730" s="36"/>
      <c r="W1730" s="36"/>
      <c r="X1730" s="36"/>
      <c r="Y1730" s="36"/>
      <c r="Z1730" s="36"/>
      <c r="AA1730" s="36"/>
      <c r="AB1730" s="36"/>
      <c r="AC1730" s="36"/>
      <c r="AD1730" s="36"/>
      <c r="AE1730" s="36"/>
      <c r="AT1730" s="19" t="s">
        <v>214</v>
      </c>
      <c r="AU1730" s="19" t="s">
        <v>88</v>
      </c>
    </row>
    <row r="1731" spans="1:65" s="14" customFormat="1" ht="11.25">
      <c r="B1731" s="200"/>
      <c r="C1731" s="201"/>
      <c r="D1731" s="191" t="s">
        <v>202</v>
      </c>
      <c r="E1731" s="202" t="s">
        <v>19</v>
      </c>
      <c r="F1731" s="203" t="s">
        <v>1638</v>
      </c>
      <c r="G1731" s="201"/>
      <c r="H1731" s="204">
        <v>91.65</v>
      </c>
      <c r="I1731" s="205"/>
      <c r="J1731" s="201"/>
      <c r="K1731" s="201"/>
      <c r="L1731" s="206"/>
      <c r="M1731" s="207"/>
      <c r="N1731" s="208"/>
      <c r="O1731" s="208"/>
      <c r="P1731" s="208"/>
      <c r="Q1731" s="208"/>
      <c r="R1731" s="208"/>
      <c r="S1731" s="208"/>
      <c r="T1731" s="209"/>
      <c r="AT1731" s="210" t="s">
        <v>202</v>
      </c>
      <c r="AU1731" s="210" t="s">
        <v>88</v>
      </c>
      <c r="AV1731" s="14" t="s">
        <v>88</v>
      </c>
      <c r="AW1731" s="14" t="s">
        <v>37</v>
      </c>
      <c r="AX1731" s="14" t="s">
        <v>78</v>
      </c>
      <c r="AY1731" s="210" t="s">
        <v>193</v>
      </c>
    </row>
    <row r="1732" spans="1:65" s="14" customFormat="1" ht="11.25">
      <c r="B1732" s="200"/>
      <c r="C1732" s="201"/>
      <c r="D1732" s="191" t="s">
        <v>202</v>
      </c>
      <c r="E1732" s="202" t="s">
        <v>19</v>
      </c>
      <c r="F1732" s="203" t="s">
        <v>142</v>
      </c>
      <c r="G1732" s="201"/>
      <c r="H1732" s="204">
        <v>162.1</v>
      </c>
      <c r="I1732" s="205"/>
      <c r="J1732" s="201"/>
      <c r="K1732" s="201"/>
      <c r="L1732" s="206"/>
      <c r="M1732" s="207"/>
      <c r="N1732" s="208"/>
      <c r="O1732" s="208"/>
      <c r="P1732" s="208"/>
      <c r="Q1732" s="208"/>
      <c r="R1732" s="208"/>
      <c r="S1732" s="208"/>
      <c r="T1732" s="209"/>
      <c r="AT1732" s="210" t="s">
        <v>202</v>
      </c>
      <c r="AU1732" s="210" t="s">
        <v>88</v>
      </c>
      <c r="AV1732" s="14" t="s">
        <v>88</v>
      </c>
      <c r="AW1732" s="14" t="s">
        <v>37</v>
      </c>
      <c r="AX1732" s="14" t="s">
        <v>78</v>
      </c>
      <c r="AY1732" s="210" t="s">
        <v>193</v>
      </c>
    </row>
    <row r="1733" spans="1:65" s="15" customFormat="1" ht="11.25">
      <c r="B1733" s="211"/>
      <c r="C1733" s="212"/>
      <c r="D1733" s="191" t="s">
        <v>202</v>
      </c>
      <c r="E1733" s="213" t="s">
        <v>19</v>
      </c>
      <c r="F1733" s="214" t="s">
        <v>207</v>
      </c>
      <c r="G1733" s="212"/>
      <c r="H1733" s="215">
        <v>253.75</v>
      </c>
      <c r="I1733" s="216"/>
      <c r="J1733" s="212"/>
      <c r="K1733" s="212"/>
      <c r="L1733" s="217"/>
      <c r="M1733" s="218"/>
      <c r="N1733" s="219"/>
      <c r="O1733" s="219"/>
      <c r="P1733" s="219"/>
      <c r="Q1733" s="219"/>
      <c r="R1733" s="219"/>
      <c r="S1733" s="219"/>
      <c r="T1733" s="220"/>
      <c r="AT1733" s="221" t="s">
        <v>202</v>
      </c>
      <c r="AU1733" s="221" t="s">
        <v>88</v>
      </c>
      <c r="AV1733" s="15" t="s">
        <v>200</v>
      </c>
      <c r="AW1733" s="15" t="s">
        <v>37</v>
      </c>
      <c r="AX1733" s="15" t="s">
        <v>86</v>
      </c>
      <c r="AY1733" s="221" t="s">
        <v>193</v>
      </c>
    </row>
    <row r="1734" spans="1:65" s="2" customFormat="1" ht="24.2" customHeight="1">
      <c r="A1734" s="36"/>
      <c r="B1734" s="37"/>
      <c r="C1734" s="176" t="s">
        <v>1639</v>
      </c>
      <c r="D1734" s="176" t="s">
        <v>196</v>
      </c>
      <c r="E1734" s="177" t="s">
        <v>1640</v>
      </c>
      <c r="F1734" s="178" t="s">
        <v>1641</v>
      </c>
      <c r="G1734" s="179" t="s">
        <v>97</v>
      </c>
      <c r="H1734" s="180">
        <v>1112.25</v>
      </c>
      <c r="I1734" s="181"/>
      <c r="J1734" s="182">
        <f>ROUND(I1734*H1734,2)</f>
        <v>0</v>
      </c>
      <c r="K1734" s="178" t="s">
        <v>212</v>
      </c>
      <c r="L1734" s="41"/>
      <c r="M1734" s="183" t="s">
        <v>19</v>
      </c>
      <c r="N1734" s="184" t="s">
        <v>49</v>
      </c>
      <c r="O1734" s="66"/>
      <c r="P1734" s="185">
        <f>O1734*H1734</f>
        <v>0</v>
      </c>
      <c r="Q1734" s="185">
        <v>9.7999999999999997E-4</v>
      </c>
      <c r="R1734" s="185">
        <f>Q1734*H1734</f>
        <v>1.0900049999999999</v>
      </c>
      <c r="S1734" s="185">
        <v>0</v>
      </c>
      <c r="T1734" s="186">
        <f>S1734*H1734</f>
        <v>0</v>
      </c>
      <c r="U1734" s="36"/>
      <c r="V1734" s="36"/>
      <c r="W1734" s="36"/>
      <c r="X1734" s="36"/>
      <c r="Y1734" s="36"/>
      <c r="Z1734" s="36"/>
      <c r="AA1734" s="36"/>
      <c r="AB1734" s="36"/>
      <c r="AC1734" s="36"/>
      <c r="AD1734" s="36"/>
      <c r="AE1734" s="36"/>
      <c r="AR1734" s="187" t="s">
        <v>295</v>
      </c>
      <c r="AT1734" s="187" t="s">
        <v>196</v>
      </c>
      <c r="AU1734" s="187" t="s">
        <v>88</v>
      </c>
      <c r="AY1734" s="19" t="s">
        <v>193</v>
      </c>
      <c r="BE1734" s="188">
        <f>IF(N1734="základní",J1734,0)</f>
        <v>0</v>
      </c>
      <c r="BF1734" s="188">
        <f>IF(N1734="snížená",J1734,0)</f>
        <v>0</v>
      </c>
      <c r="BG1734" s="188">
        <f>IF(N1734="zákl. přenesená",J1734,0)</f>
        <v>0</v>
      </c>
      <c r="BH1734" s="188">
        <f>IF(N1734="sníž. přenesená",J1734,0)</f>
        <v>0</v>
      </c>
      <c r="BI1734" s="188">
        <f>IF(N1734="nulová",J1734,0)</f>
        <v>0</v>
      </c>
      <c r="BJ1734" s="19" t="s">
        <v>86</v>
      </c>
      <c r="BK1734" s="188">
        <f>ROUND(I1734*H1734,2)</f>
        <v>0</v>
      </c>
      <c r="BL1734" s="19" t="s">
        <v>295</v>
      </c>
      <c r="BM1734" s="187" t="s">
        <v>1642</v>
      </c>
    </row>
    <row r="1735" spans="1:65" s="2" customFormat="1" ht="11.25">
      <c r="A1735" s="36"/>
      <c r="B1735" s="37"/>
      <c r="C1735" s="38"/>
      <c r="D1735" s="222" t="s">
        <v>214</v>
      </c>
      <c r="E1735" s="38"/>
      <c r="F1735" s="223" t="s">
        <v>1643</v>
      </c>
      <c r="G1735" s="38"/>
      <c r="H1735" s="38"/>
      <c r="I1735" s="224"/>
      <c r="J1735" s="38"/>
      <c r="K1735" s="38"/>
      <c r="L1735" s="41"/>
      <c r="M1735" s="225"/>
      <c r="N1735" s="226"/>
      <c r="O1735" s="66"/>
      <c r="P1735" s="66"/>
      <c r="Q1735" s="66"/>
      <c r="R1735" s="66"/>
      <c r="S1735" s="66"/>
      <c r="T1735" s="67"/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T1735" s="19" t="s">
        <v>214</v>
      </c>
      <c r="AU1735" s="19" t="s">
        <v>88</v>
      </c>
    </row>
    <row r="1736" spans="1:65" s="13" customFormat="1" ht="11.25">
      <c r="B1736" s="189"/>
      <c r="C1736" s="190"/>
      <c r="D1736" s="191" t="s">
        <v>202</v>
      </c>
      <c r="E1736" s="192" t="s">
        <v>19</v>
      </c>
      <c r="F1736" s="193" t="s">
        <v>203</v>
      </c>
      <c r="G1736" s="190"/>
      <c r="H1736" s="192" t="s">
        <v>19</v>
      </c>
      <c r="I1736" s="194"/>
      <c r="J1736" s="190"/>
      <c r="K1736" s="190"/>
      <c r="L1736" s="195"/>
      <c r="M1736" s="196"/>
      <c r="N1736" s="197"/>
      <c r="O1736" s="197"/>
      <c r="P1736" s="197"/>
      <c r="Q1736" s="197"/>
      <c r="R1736" s="197"/>
      <c r="S1736" s="197"/>
      <c r="T1736" s="198"/>
      <c r="AT1736" s="199" t="s">
        <v>202</v>
      </c>
      <c r="AU1736" s="199" t="s">
        <v>88</v>
      </c>
      <c r="AV1736" s="13" t="s">
        <v>86</v>
      </c>
      <c r="AW1736" s="13" t="s">
        <v>37</v>
      </c>
      <c r="AX1736" s="13" t="s">
        <v>78</v>
      </c>
      <c r="AY1736" s="199" t="s">
        <v>193</v>
      </c>
    </row>
    <row r="1737" spans="1:65" s="13" customFormat="1" ht="11.25">
      <c r="B1737" s="189"/>
      <c r="C1737" s="190"/>
      <c r="D1737" s="191" t="s">
        <v>202</v>
      </c>
      <c r="E1737" s="192" t="s">
        <v>19</v>
      </c>
      <c r="F1737" s="193" t="s">
        <v>239</v>
      </c>
      <c r="G1737" s="190"/>
      <c r="H1737" s="192" t="s">
        <v>19</v>
      </c>
      <c r="I1737" s="194"/>
      <c r="J1737" s="190"/>
      <c r="K1737" s="190"/>
      <c r="L1737" s="195"/>
      <c r="M1737" s="196"/>
      <c r="N1737" s="197"/>
      <c r="O1737" s="197"/>
      <c r="P1737" s="197"/>
      <c r="Q1737" s="197"/>
      <c r="R1737" s="197"/>
      <c r="S1737" s="197"/>
      <c r="T1737" s="198"/>
      <c r="AT1737" s="199" t="s">
        <v>202</v>
      </c>
      <c r="AU1737" s="199" t="s">
        <v>88</v>
      </c>
      <c r="AV1737" s="13" t="s">
        <v>86</v>
      </c>
      <c r="AW1737" s="13" t="s">
        <v>37</v>
      </c>
      <c r="AX1737" s="13" t="s">
        <v>78</v>
      </c>
      <c r="AY1737" s="199" t="s">
        <v>193</v>
      </c>
    </row>
    <row r="1738" spans="1:65" s="13" customFormat="1" ht="11.25">
      <c r="B1738" s="189"/>
      <c r="C1738" s="190"/>
      <c r="D1738" s="191" t="s">
        <v>202</v>
      </c>
      <c r="E1738" s="192" t="s">
        <v>19</v>
      </c>
      <c r="F1738" s="193" t="s">
        <v>240</v>
      </c>
      <c r="G1738" s="190"/>
      <c r="H1738" s="192" t="s">
        <v>19</v>
      </c>
      <c r="I1738" s="194"/>
      <c r="J1738" s="190"/>
      <c r="K1738" s="190"/>
      <c r="L1738" s="195"/>
      <c r="M1738" s="196"/>
      <c r="N1738" s="197"/>
      <c r="O1738" s="197"/>
      <c r="P1738" s="197"/>
      <c r="Q1738" s="197"/>
      <c r="R1738" s="197"/>
      <c r="S1738" s="197"/>
      <c r="T1738" s="198"/>
      <c r="AT1738" s="199" t="s">
        <v>202</v>
      </c>
      <c r="AU1738" s="199" t="s">
        <v>88</v>
      </c>
      <c r="AV1738" s="13" t="s">
        <v>86</v>
      </c>
      <c r="AW1738" s="13" t="s">
        <v>37</v>
      </c>
      <c r="AX1738" s="13" t="s">
        <v>78</v>
      </c>
      <c r="AY1738" s="199" t="s">
        <v>193</v>
      </c>
    </row>
    <row r="1739" spans="1:65" s="14" customFormat="1" ht="11.25">
      <c r="B1739" s="200"/>
      <c r="C1739" s="201"/>
      <c r="D1739" s="191" t="s">
        <v>202</v>
      </c>
      <c r="E1739" s="202" t="s">
        <v>19</v>
      </c>
      <c r="F1739" s="203" t="s">
        <v>137</v>
      </c>
      <c r="G1739" s="201"/>
      <c r="H1739" s="204">
        <v>26.3</v>
      </c>
      <c r="I1739" s="205"/>
      <c r="J1739" s="201"/>
      <c r="K1739" s="201"/>
      <c r="L1739" s="206"/>
      <c r="M1739" s="207"/>
      <c r="N1739" s="208"/>
      <c r="O1739" s="208"/>
      <c r="P1739" s="208"/>
      <c r="Q1739" s="208"/>
      <c r="R1739" s="208"/>
      <c r="S1739" s="208"/>
      <c r="T1739" s="209"/>
      <c r="AT1739" s="210" t="s">
        <v>202</v>
      </c>
      <c r="AU1739" s="210" t="s">
        <v>88</v>
      </c>
      <c r="AV1739" s="14" t="s">
        <v>88</v>
      </c>
      <c r="AW1739" s="14" t="s">
        <v>37</v>
      </c>
      <c r="AX1739" s="14" t="s">
        <v>78</v>
      </c>
      <c r="AY1739" s="210" t="s">
        <v>193</v>
      </c>
    </row>
    <row r="1740" spans="1:65" s="14" customFormat="1" ht="11.25">
      <c r="B1740" s="200"/>
      <c r="C1740" s="201"/>
      <c r="D1740" s="191" t="s">
        <v>202</v>
      </c>
      <c r="E1740" s="202" t="s">
        <v>19</v>
      </c>
      <c r="F1740" s="203" t="s">
        <v>146</v>
      </c>
      <c r="G1740" s="201"/>
      <c r="H1740" s="204">
        <v>74.900000000000006</v>
      </c>
      <c r="I1740" s="205"/>
      <c r="J1740" s="201"/>
      <c r="K1740" s="201"/>
      <c r="L1740" s="206"/>
      <c r="M1740" s="207"/>
      <c r="N1740" s="208"/>
      <c r="O1740" s="208"/>
      <c r="P1740" s="208"/>
      <c r="Q1740" s="208"/>
      <c r="R1740" s="208"/>
      <c r="S1740" s="208"/>
      <c r="T1740" s="209"/>
      <c r="AT1740" s="210" t="s">
        <v>202</v>
      </c>
      <c r="AU1740" s="210" t="s">
        <v>88</v>
      </c>
      <c r="AV1740" s="14" t="s">
        <v>88</v>
      </c>
      <c r="AW1740" s="14" t="s">
        <v>37</v>
      </c>
      <c r="AX1740" s="14" t="s">
        <v>78</v>
      </c>
      <c r="AY1740" s="210" t="s">
        <v>193</v>
      </c>
    </row>
    <row r="1741" spans="1:65" s="14" customFormat="1" ht="11.25">
      <c r="B1741" s="200"/>
      <c r="C1741" s="201"/>
      <c r="D1741" s="191" t="s">
        <v>202</v>
      </c>
      <c r="E1741" s="202" t="s">
        <v>19</v>
      </c>
      <c r="F1741" s="203" t="s">
        <v>149</v>
      </c>
      <c r="G1741" s="201"/>
      <c r="H1741" s="204">
        <v>14.35</v>
      </c>
      <c r="I1741" s="205"/>
      <c r="J1741" s="201"/>
      <c r="K1741" s="201"/>
      <c r="L1741" s="206"/>
      <c r="M1741" s="207"/>
      <c r="N1741" s="208"/>
      <c r="O1741" s="208"/>
      <c r="P1741" s="208"/>
      <c r="Q1741" s="208"/>
      <c r="R1741" s="208"/>
      <c r="S1741" s="208"/>
      <c r="T1741" s="209"/>
      <c r="AT1741" s="210" t="s">
        <v>202</v>
      </c>
      <c r="AU1741" s="210" t="s">
        <v>88</v>
      </c>
      <c r="AV1741" s="14" t="s">
        <v>88</v>
      </c>
      <c r="AW1741" s="14" t="s">
        <v>37</v>
      </c>
      <c r="AX1741" s="14" t="s">
        <v>78</v>
      </c>
      <c r="AY1741" s="210" t="s">
        <v>193</v>
      </c>
    </row>
    <row r="1742" spans="1:65" s="14" customFormat="1" ht="11.25">
      <c r="B1742" s="200"/>
      <c r="C1742" s="201"/>
      <c r="D1742" s="191" t="s">
        <v>202</v>
      </c>
      <c r="E1742" s="202" t="s">
        <v>19</v>
      </c>
      <c r="F1742" s="203" t="s">
        <v>143</v>
      </c>
      <c r="G1742" s="201"/>
      <c r="H1742" s="204">
        <v>463.85</v>
      </c>
      <c r="I1742" s="205"/>
      <c r="J1742" s="201"/>
      <c r="K1742" s="201"/>
      <c r="L1742" s="206"/>
      <c r="M1742" s="207"/>
      <c r="N1742" s="208"/>
      <c r="O1742" s="208"/>
      <c r="P1742" s="208"/>
      <c r="Q1742" s="208"/>
      <c r="R1742" s="208"/>
      <c r="S1742" s="208"/>
      <c r="T1742" s="209"/>
      <c r="AT1742" s="210" t="s">
        <v>202</v>
      </c>
      <c r="AU1742" s="210" t="s">
        <v>88</v>
      </c>
      <c r="AV1742" s="14" t="s">
        <v>88</v>
      </c>
      <c r="AW1742" s="14" t="s">
        <v>37</v>
      </c>
      <c r="AX1742" s="14" t="s">
        <v>78</v>
      </c>
      <c r="AY1742" s="210" t="s">
        <v>193</v>
      </c>
    </row>
    <row r="1743" spans="1:65" s="14" customFormat="1" ht="11.25">
      <c r="B1743" s="200"/>
      <c r="C1743" s="201"/>
      <c r="D1743" s="191" t="s">
        <v>202</v>
      </c>
      <c r="E1743" s="202" t="s">
        <v>19</v>
      </c>
      <c r="F1743" s="203" t="s">
        <v>140</v>
      </c>
      <c r="G1743" s="201"/>
      <c r="H1743" s="204">
        <v>162.1</v>
      </c>
      <c r="I1743" s="205"/>
      <c r="J1743" s="201"/>
      <c r="K1743" s="201"/>
      <c r="L1743" s="206"/>
      <c r="M1743" s="207"/>
      <c r="N1743" s="208"/>
      <c r="O1743" s="208"/>
      <c r="P1743" s="208"/>
      <c r="Q1743" s="208"/>
      <c r="R1743" s="208"/>
      <c r="S1743" s="208"/>
      <c r="T1743" s="209"/>
      <c r="AT1743" s="210" t="s">
        <v>202</v>
      </c>
      <c r="AU1743" s="210" t="s">
        <v>88</v>
      </c>
      <c r="AV1743" s="14" t="s">
        <v>88</v>
      </c>
      <c r="AW1743" s="14" t="s">
        <v>37</v>
      </c>
      <c r="AX1743" s="14" t="s">
        <v>78</v>
      </c>
      <c r="AY1743" s="210" t="s">
        <v>193</v>
      </c>
    </row>
    <row r="1744" spans="1:65" s="15" customFormat="1" ht="11.25">
      <c r="B1744" s="211"/>
      <c r="C1744" s="212"/>
      <c r="D1744" s="191" t="s">
        <v>202</v>
      </c>
      <c r="E1744" s="213" t="s">
        <v>19</v>
      </c>
      <c r="F1744" s="214" t="s">
        <v>207</v>
      </c>
      <c r="G1744" s="212"/>
      <c r="H1744" s="215">
        <v>741.5</v>
      </c>
      <c r="I1744" s="216"/>
      <c r="J1744" s="212"/>
      <c r="K1744" s="212"/>
      <c r="L1744" s="217"/>
      <c r="M1744" s="218"/>
      <c r="N1744" s="219"/>
      <c r="O1744" s="219"/>
      <c r="P1744" s="219"/>
      <c r="Q1744" s="219"/>
      <c r="R1744" s="219"/>
      <c r="S1744" s="219"/>
      <c r="T1744" s="220"/>
      <c r="AT1744" s="221" t="s">
        <v>202</v>
      </c>
      <c r="AU1744" s="221" t="s">
        <v>88</v>
      </c>
      <c r="AV1744" s="15" t="s">
        <v>200</v>
      </c>
      <c r="AW1744" s="15" t="s">
        <v>37</v>
      </c>
      <c r="AX1744" s="15" t="s">
        <v>86</v>
      </c>
      <c r="AY1744" s="221" t="s">
        <v>193</v>
      </c>
    </row>
    <row r="1745" spans="1:65" s="14" customFormat="1" ht="11.25">
      <c r="B1745" s="200"/>
      <c r="C1745" s="201"/>
      <c r="D1745" s="191" t="s">
        <v>202</v>
      </c>
      <c r="E1745" s="201"/>
      <c r="F1745" s="203" t="s">
        <v>1644</v>
      </c>
      <c r="G1745" s="201"/>
      <c r="H1745" s="204">
        <v>1112.25</v>
      </c>
      <c r="I1745" s="205"/>
      <c r="J1745" s="201"/>
      <c r="K1745" s="201"/>
      <c r="L1745" s="206"/>
      <c r="M1745" s="207"/>
      <c r="N1745" s="208"/>
      <c r="O1745" s="208"/>
      <c r="P1745" s="208"/>
      <c r="Q1745" s="208"/>
      <c r="R1745" s="208"/>
      <c r="S1745" s="208"/>
      <c r="T1745" s="209"/>
      <c r="AT1745" s="210" t="s">
        <v>202</v>
      </c>
      <c r="AU1745" s="210" t="s">
        <v>88</v>
      </c>
      <c r="AV1745" s="14" t="s">
        <v>88</v>
      </c>
      <c r="AW1745" s="14" t="s">
        <v>4</v>
      </c>
      <c r="AX1745" s="14" t="s">
        <v>86</v>
      </c>
      <c r="AY1745" s="210" t="s">
        <v>193</v>
      </c>
    </row>
    <row r="1746" spans="1:65" s="2" customFormat="1" ht="37.9" customHeight="1">
      <c r="A1746" s="36"/>
      <c r="B1746" s="37"/>
      <c r="C1746" s="176" t="s">
        <v>1645</v>
      </c>
      <c r="D1746" s="176" t="s">
        <v>196</v>
      </c>
      <c r="E1746" s="177" t="s">
        <v>1646</v>
      </c>
      <c r="F1746" s="178" t="s">
        <v>1647</v>
      </c>
      <c r="G1746" s="179" t="s">
        <v>97</v>
      </c>
      <c r="H1746" s="180">
        <v>1112.25</v>
      </c>
      <c r="I1746" s="181"/>
      <c r="J1746" s="182">
        <f>ROUND(I1746*H1746,2)</f>
        <v>0</v>
      </c>
      <c r="K1746" s="178" t="s">
        <v>19</v>
      </c>
      <c r="L1746" s="41"/>
      <c r="M1746" s="183" t="s">
        <v>19</v>
      </c>
      <c r="N1746" s="184" t="s">
        <v>49</v>
      </c>
      <c r="O1746" s="66"/>
      <c r="P1746" s="185">
        <f>O1746*H1746</f>
        <v>0</v>
      </c>
      <c r="Q1746" s="185">
        <v>8.3000000000000001E-4</v>
      </c>
      <c r="R1746" s="185">
        <f>Q1746*H1746</f>
        <v>0.92316750000000003</v>
      </c>
      <c r="S1746" s="185">
        <v>0</v>
      </c>
      <c r="T1746" s="186">
        <f>S1746*H1746</f>
        <v>0</v>
      </c>
      <c r="U1746" s="36"/>
      <c r="V1746" s="36"/>
      <c r="W1746" s="36"/>
      <c r="X1746" s="36"/>
      <c r="Y1746" s="36"/>
      <c r="Z1746" s="36"/>
      <c r="AA1746" s="36"/>
      <c r="AB1746" s="36"/>
      <c r="AC1746" s="36"/>
      <c r="AD1746" s="36"/>
      <c r="AE1746" s="36"/>
      <c r="AR1746" s="187" t="s">
        <v>295</v>
      </c>
      <c r="AT1746" s="187" t="s">
        <v>196</v>
      </c>
      <c r="AU1746" s="187" t="s">
        <v>88</v>
      </c>
      <c r="AY1746" s="19" t="s">
        <v>193</v>
      </c>
      <c r="BE1746" s="188">
        <f>IF(N1746="základní",J1746,0)</f>
        <v>0</v>
      </c>
      <c r="BF1746" s="188">
        <f>IF(N1746="snížená",J1746,0)</f>
        <v>0</v>
      </c>
      <c r="BG1746" s="188">
        <f>IF(N1746="zákl. přenesená",J1746,0)</f>
        <v>0</v>
      </c>
      <c r="BH1746" s="188">
        <f>IF(N1746="sníž. přenesená",J1746,0)</f>
        <v>0</v>
      </c>
      <c r="BI1746" s="188">
        <f>IF(N1746="nulová",J1746,0)</f>
        <v>0</v>
      </c>
      <c r="BJ1746" s="19" t="s">
        <v>86</v>
      </c>
      <c r="BK1746" s="188">
        <f>ROUND(I1746*H1746,2)</f>
        <v>0</v>
      </c>
      <c r="BL1746" s="19" t="s">
        <v>295</v>
      </c>
      <c r="BM1746" s="187" t="s">
        <v>1648</v>
      </c>
    </row>
    <row r="1747" spans="1:65" s="13" customFormat="1" ht="11.25">
      <c r="B1747" s="189"/>
      <c r="C1747" s="190"/>
      <c r="D1747" s="191" t="s">
        <v>202</v>
      </c>
      <c r="E1747" s="192" t="s">
        <v>19</v>
      </c>
      <c r="F1747" s="193" t="s">
        <v>203</v>
      </c>
      <c r="G1747" s="190"/>
      <c r="H1747" s="192" t="s">
        <v>19</v>
      </c>
      <c r="I1747" s="194"/>
      <c r="J1747" s="190"/>
      <c r="K1747" s="190"/>
      <c r="L1747" s="195"/>
      <c r="M1747" s="196"/>
      <c r="N1747" s="197"/>
      <c r="O1747" s="197"/>
      <c r="P1747" s="197"/>
      <c r="Q1747" s="197"/>
      <c r="R1747" s="197"/>
      <c r="S1747" s="197"/>
      <c r="T1747" s="198"/>
      <c r="AT1747" s="199" t="s">
        <v>202</v>
      </c>
      <c r="AU1747" s="199" t="s">
        <v>88</v>
      </c>
      <c r="AV1747" s="13" t="s">
        <v>86</v>
      </c>
      <c r="AW1747" s="13" t="s">
        <v>37</v>
      </c>
      <c r="AX1747" s="13" t="s">
        <v>78</v>
      </c>
      <c r="AY1747" s="199" t="s">
        <v>193</v>
      </c>
    </row>
    <row r="1748" spans="1:65" s="13" customFormat="1" ht="11.25">
      <c r="B1748" s="189"/>
      <c r="C1748" s="190"/>
      <c r="D1748" s="191" t="s">
        <v>202</v>
      </c>
      <c r="E1748" s="192" t="s">
        <v>19</v>
      </c>
      <c r="F1748" s="193" t="s">
        <v>239</v>
      </c>
      <c r="G1748" s="190"/>
      <c r="H1748" s="192" t="s">
        <v>19</v>
      </c>
      <c r="I1748" s="194"/>
      <c r="J1748" s="190"/>
      <c r="K1748" s="190"/>
      <c r="L1748" s="195"/>
      <c r="M1748" s="196"/>
      <c r="N1748" s="197"/>
      <c r="O1748" s="197"/>
      <c r="P1748" s="197"/>
      <c r="Q1748" s="197"/>
      <c r="R1748" s="197"/>
      <c r="S1748" s="197"/>
      <c r="T1748" s="198"/>
      <c r="AT1748" s="199" t="s">
        <v>202</v>
      </c>
      <c r="AU1748" s="199" t="s">
        <v>88</v>
      </c>
      <c r="AV1748" s="13" t="s">
        <v>86</v>
      </c>
      <c r="AW1748" s="13" t="s">
        <v>37</v>
      </c>
      <c r="AX1748" s="13" t="s">
        <v>78</v>
      </c>
      <c r="AY1748" s="199" t="s">
        <v>193</v>
      </c>
    </row>
    <row r="1749" spans="1:65" s="13" customFormat="1" ht="11.25">
      <c r="B1749" s="189"/>
      <c r="C1749" s="190"/>
      <c r="D1749" s="191" t="s">
        <v>202</v>
      </c>
      <c r="E1749" s="192" t="s">
        <v>19</v>
      </c>
      <c r="F1749" s="193" t="s">
        <v>240</v>
      </c>
      <c r="G1749" s="190"/>
      <c r="H1749" s="192" t="s">
        <v>19</v>
      </c>
      <c r="I1749" s="194"/>
      <c r="J1749" s="190"/>
      <c r="K1749" s="190"/>
      <c r="L1749" s="195"/>
      <c r="M1749" s="196"/>
      <c r="N1749" s="197"/>
      <c r="O1749" s="197"/>
      <c r="P1749" s="197"/>
      <c r="Q1749" s="197"/>
      <c r="R1749" s="197"/>
      <c r="S1749" s="197"/>
      <c r="T1749" s="198"/>
      <c r="AT1749" s="199" t="s">
        <v>202</v>
      </c>
      <c r="AU1749" s="199" t="s">
        <v>88</v>
      </c>
      <c r="AV1749" s="13" t="s">
        <v>86</v>
      </c>
      <c r="AW1749" s="13" t="s">
        <v>37</v>
      </c>
      <c r="AX1749" s="13" t="s">
        <v>78</v>
      </c>
      <c r="AY1749" s="199" t="s">
        <v>193</v>
      </c>
    </row>
    <row r="1750" spans="1:65" s="14" customFormat="1" ht="11.25">
      <c r="B1750" s="200"/>
      <c r="C1750" s="201"/>
      <c r="D1750" s="191" t="s">
        <v>202</v>
      </c>
      <c r="E1750" s="202" t="s">
        <v>19</v>
      </c>
      <c r="F1750" s="203" t="s">
        <v>137</v>
      </c>
      <c r="G1750" s="201"/>
      <c r="H1750" s="204">
        <v>26.3</v>
      </c>
      <c r="I1750" s="205"/>
      <c r="J1750" s="201"/>
      <c r="K1750" s="201"/>
      <c r="L1750" s="206"/>
      <c r="M1750" s="207"/>
      <c r="N1750" s="208"/>
      <c r="O1750" s="208"/>
      <c r="P1750" s="208"/>
      <c r="Q1750" s="208"/>
      <c r="R1750" s="208"/>
      <c r="S1750" s="208"/>
      <c r="T1750" s="209"/>
      <c r="AT1750" s="210" t="s">
        <v>202</v>
      </c>
      <c r="AU1750" s="210" t="s">
        <v>88</v>
      </c>
      <c r="AV1750" s="14" t="s">
        <v>88</v>
      </c>
      <c r="AW1750" s="14" t="s">
        <v>37</v>
      </c>
      <c r="AX1750" s="14" t="s">
        <v>78</v>
      </c>
      <c r="AY1750" s="210" t="s">
        <v>193</v>
      </c>
    </row>
    <row r="1751" spans="1:65" s="14" customFormat="1" ht="11.25">
      <c r="B1751" s="200"/>
      <c r="C1751" s="201"/>
      <c r="D1751" s="191" t="s">
        <v>202</v>
      </c>
      <c r="E1751" s="202" t="s">
        <v>19</v>
      </c>
      <c r="F1751" s="203" t="s">
        <v>146</v>
      </c>
      <c r="G1751" s="201"/>
      <c r="H1751" s="204">
        <v>74.900000000000006</v>
      </c>
      <c r="I1751" s="205"/>
      <c r="J1751" s="201"/>
      <c r="K1751" s="201"/>
      <c r="L1751" s="206"/>
      <c r="M1751" s="207"/>
      <c r="N1751" s="208"/>
      <c r="O1751" s="208"/>
      <c r="P1751" s="208"/>
      <c r="Q1751" s="208"/>
      <c r="R1751" s="208"/>
      <c r="S1751" s="208"/>
      <c r="T1751" s="209"/>
      <c r="AT1751" s="210" t="s">
        <v>202</v>
      </c>
      <c r="AU1751" s="210" t="s">
        <v>88</v>
      </c>
      <c r="AV1751" s="14" t="s">
        <v>88</v>
      </c>
      <c r="AW1751" s="14" t="s">
        <v>37</v>
      </c>
      <c r="AX1751" s="14" t="s">
        <v>78</v>
      </c>
      <c r="AY1751" s="210" t="s">
        <v>193</v>
      </c>
    </row>
    <row r="1752" spans="1:65" s="14" customFormat="1" ht="11.25">
      <c r="B1752" s="200"/>
      <c r="C1752" s="201"/>
      <c r="D1752" s="191" t="s">
        <v>202</v>
      </c>
      <c r="E1752" s="202" t="s">
        <v>19</v>
      </c>
      <c r="F1752" s="203" t="s">
        <v>149</v>
      </c>
      <c r="G1752" s="201"/>
      <c r="H1752" s="204">
        <v>14.35</v>
      </c>
      <c r="I1752" s="205"/>
      <c r="J1752" s="201"/>
      <c r="K1752" s="201"/>
      <c r="L1752" s="206"/>
      <c r="M1752" s="207"/>
      <c r="N1752" s="208"/>
      <c r="O1752" s="208"/>
      <c r="P1752" s="208"/>
      <c r="Q1752" s="208"/>
      <c r="R1752" s="208"/>
      <c r="S1752" s="208"/>
      <c r="T1752" s="209"/>
      <c r="AT1752" s="210" t="s">
        <v>202</v>
      </c>
      <c r="AU1752" s="210" t="s">
        <v>88</v>
      </c>
      <c r="AV1752" s="14" t="s">
        <v>88</v>
      </c>
      <c r="AW1752" s="14" t="s">
        <v>37</v>
      </c>
      <c r="AX1752" s="14" t="s">
        <v>78</v>
      </c>
      <c r="AY1752" s="210" t="s">
        <v>193</v>
      </c>
    </row>
    <row r="1753" spans="1:65" s="14" customFormat="1" ht="11.25">
      <c r="B1753" s="200"/>
      <c r="C1753" s="201"/>
      <c r="D1753" s="191" t="s">
        <v>202</v>
      </c>
      <c r="E1753" s="202" t="s">
        <v>19</v>
      </c>
      <c r="F1753" s="203" t="s">
        <v>143</v>
      </c>
      <c r="G1753" s="201"/>
      <c r="H1753" s="204">
        <v>463.85</v>
      </c>
      <c r="I1753" s="205"/>
      <c r="J1753" s="201"/>
      <c r="K1753" s="201"/>
      <c r="L1753" s="206"/>
      <c r="M1753" s="207"/>
      <c r="N1753" s="208"/>
      <c r="O1753" s="208"/>
      <c r="P1753" s="208"/>
      <c r="Q1753" s="208"/>
      <c r="R1753" s="208"/>
      <c r="S1753" s="208"/>
      <c r="T1753" s="209"/>
      <c r="AT1753" s="210" t="s">
        <v>202</v>
      </c>
      <c r="AU1753" s="210" t="s">
        <v>88</v>
      </c>
      <c r="AV1753" s="14" t="s">
        <v>88</v>
      </c>
      <c r="AW1753" s="14" t="s">
        <v>37</v>
      </c>
      <c r="AX1753" s="14" t="s">
        <v>78</v>
      </c>
      <c r="AY1753" s="210" t="s">
        <v>193</v>
      </c>
    </row>
    <row r="1754" spans="1:65" s="14" customFormat="1" ht="11.25">
      <c r="B1754" s="200"/>
      <c r="C1754" s="201"/>
      <c r="D1754" s="191" t="s">
        <v>202</v>
      </c>
      <c r="E1754" s="202" t="s">
        <v>19</v>
      </c>
      <c r="F1754" s="203" t="s">
        <v>140</v>
      </c>
      <c r="G1754" s="201"/>
      <c r="H1754" s="204">
        <v>162.1</v>
      </c>
      <c r="I1754" s="205"/>
      <c r="J1754" s="201"/>
      <c r="K1754" s="201"/>
      <c r="L1754" s="206"/>
      <c r="M1754" s="207"/>
      <c r="N1754" s="208"/>
      <c r="O1754" s="208"/>
      <c r="P1754" s="208"/>
      <c r="Q1754" s="208"/>
      <c r="R1754" s="208"/>
      <c r="S1754" s="208"/>
      <c r="T1754" s="209"/>
      <c r="AT1754" s="210" t="s">
        <v>202</v>
      </c>
      <c r="AU1754" s="210" t="s">
        <v>88</v>
      </c>
      <c r="AV1754" s="14" t="s">
        <v>88</v>
      </c>
      <c r="AW1754" s="14" t="s">
        <v>37</v>
      </c>
      <c r="AX1754" s="14" t="s">
        <v>78</v>
      </c>
      <c r="AY1754" s="210" t="s">
        <v>193</v>
      </c>
    </row>
    <row r="1755" spans="1:65" s="15" customFormat="1" ht="11.25">
      <c r="B1755" s="211"/>
      <c r="C1755" s="212"/>
      <c r="D1755" s="191" t="s">
        <v>202</v>
      </c>
      <c r="E1755" s="213" t="s">
        <v>19</v>
      </c>
      <c r="F1755" s="214" t="s">
        <v>207</v>
      </c>
      <c r="G1755" s="212"/>
      <c r="H1755" s="215">
        <v>741.5</v>
      </c>
      <c r="I1755" s="216"/>
      <c r="J1755" s="212"/>
      <c r="K1755" s="212"/>
      <c r="L1755" s="217"/>
      <c r="M1755" s="218"/>
      <c r="N1755" s="219"/>
      <c r="O1755" s="219"/>
      <c r="P1755" s="219"/>
      <c r="Q1755" s="219"/>
      <c r="R1755" s="219"/>
      <c r="S1755" s="219"/>
      <c r="T1755" s="220"/>
      <c r="AT1755" s="221" t="s">
        <v>202</v>
      </c>
      <c r="AU1755" s="221" t="s">
        <v>88</v>
      </c>
      <c r="AV1755" s="15" t="s">
        <v>200</v>
      </c>
      <c r="AW1755" s="15" t="s">
        <v>37</v>
      </c>
      <c r="AX1755" s="15" t="s">
        <v>86</v>
      </c>
      <c r="AY1755" s="221" t="s">
        <v>193</v>
      </c>
    </row>
    <row r="1756" spans="1:65" s="14" customFormat="1" ht="11.25">
      <c r="B1756" s="200"/>
      <c r="C1756" s="201"/>
      <c r="D1756" s="191" t="s">
        <v>202</v>
      </c>
      <c r="E1756" s="201"/>
      <c r="F1756" s="203" t="s">
        <v>1644</v>
      </c>
      <c r="G1756" s="201"/>
      <c r="H1756" s="204">
        <v>1112.25</v>
      </c>
      <c r="I1756" s="205"/>
      <c r="J1756" s="201"/>
      <c r="K1756" s="201"/>
      <c r="L1756" s="206"/>
      <c r="M1756" s="207"/>
      <c r="N1756" s="208"/>
      <c r="O1756" s="208"/>
      <c r="P1756" s="208"/>
      <c r="Q1756" s="208"/>
      <c r="R1756" s="208"/>
      <c r="S1756" s="208"/>
      <c r="T1756" s="209"/>
      <c r="AT1756" s="210" t="s">
        <v>202</v>
      </c>
      <c r="AU1756" s="210" t="s">
        <v>88</v>
      </c>
      <c r="AV1756" s="14" t="s">
        <v>88</v>
      </c>
      <c r="AW1756" s="14" t="s">
        <v>4</v>
      </c>
      <c r="AX1756" s="14" t="s">
        <v>86</v>
      </c>
      <c r="AY1756" s="210" t="s">
        <v>193</v>
      </c>
    </row>
    <row r="1757" spans="1:65" s="12" customFormat="1" ht="22.9" customHeight="1">
      <c r="B1757" s="160"/>
      <c r="C1757" s="161"/>
      <c r="D1757" s="162" t="s">
        <v>77</v>
      </c>
      <c r="E1757" s="174" t="s">
        <v>1649</v>
      </c>
      <c r="F1757" s="174" t="s">
        <v>1650</v>
      </c>
      <c r="G1757" s="161"/>
      <c r="H1757" s="161"/>
      <c r="I1757" s="164"/>
      <c r="J1757" s="175">
        <f>BK1757</f>
        <v>0</v>
      </c>
      <c r="K1757" s="161"/>
      <c r="L1757" s="166"/>
      <c r="M1757" s="167"/>
      <c r="N1757" s="168"/>
      <c r="O1757" s="168"/>
      <c r="P1757" s="169">
        <f>SUM(P1758:P1849)</f>
        <v>0</v>
      </c>
      <c r="Q1757" s="168"/>
      <c r="R1757" s="169">
        <f>SUM(R1758:R1849)</f>
        <v>0.36578183999999997</v>
      </c>
      <c r="S1757" s="168"/>
      <c r="T1757" s="170">
        <f>SUM(T1758:T1849)</f>
        <v>0</v>
      </c>
      <c r="AR1757" s="171" t="s">
        <v>88</v>
      </c>
      <c r="AT1757" s="172" t="s">
        <v>77</v>
      </c>
      <c r="AU1757" s="172" t="s">
        <v>86</v>
      </c>
      <c r="AY1757" s="171" t="s">
        <v>193</v>
      </c>
      <c r="BK1757" s="173">
        <f>SUM(BK1758:BK1849)</f>
        <v>0</v>
      </c>
    </row>
    <row r="1758" spans="1:65" s="2" customFormat="1" ht="24.2" customHeight="1">
      <c r="A1758" s="36"/>
      <c r="B1758" s="37"/>
      <c r="C1758" s="176" t="s">
        <v>1651</v>
      </c>
      <c r="D1758" s="176" t="s">
        <v>196</v>
      </c>
      <c r="E1758" s="177" t="s">
        <v>1652</v>
      </c>
      <c r="F1758" s="178" t="s">
        <v>1653</v>
      </c>
      <c r="G1758" s="179" t="s">
        <v>97</v>
      </c>
      <c r="H1758" s="180">
        <v>706.00099999999998</v>
      </c>
      <c r="I1758" s="181"/>
      <c r="J1758" s="182">
        <f>ROUND(I1758*H1758,2)</f>
        <v>0</v>
      </c>
      <c r="K1758" s="178" t="s">
        <v>212</v>
      </c>
      <c r="L1758" s="41"/>
      <c r="M1758" s="183" t="s">
        <v>19</v>
      </c>
      <c r="N1758" s="184" t="s">
        <v>49</v>
      </c>
      <c r="O1758" s="66"/>
      <c r="P1758" s="185">
        <f>O1758*H1758</f>
        <v>0</v>
      </c>
      <c r="Q1758" s="185">
        <v>0</v>
      </c>
      <c r="R1758" s="185">
        <f>Q1758*H1758</f>
        <v>0</v>
      </c>
      <c r="S1758" s="185">
        <v>0</v>
      </c>
      <c r="T1758" s="186">
        <f>S1758*H1758</f>
        <v>0</v>
      </c>
      <c r="U1758" s="36"/>
      <c r="V1758" s="36"/>
      <c r="W1758" s="36"/>
      <c r="X1758" s="36"/>
      <c r="Y1758" s="36"/>
      <c r="Z1758" s="36"/>
      <c r="AA1758" s="36"/>
      <c r="AB1758" s="36"/>
      <c r="AC1758" s="36"/>
      <c r="AD1758" s="36"/>
      <c r="AE1758" s="36"/>
      <c r="AR1758" s="187" t="s">
        <v>295</v>
      </c>
      <c r="AT1758" s="187" t="s">
        <v>196</v>
      </c>
      <c r="AU1758" s="187" t="s">
        <v>88</v>
      </c>
      <c r="AY1758" s="19" t="s">
        <v>193</v>
      </c>
      <c r="BE1758" s="188">
        <f>IF(N1758="základní",J1758,0)</f>
        <v>0</v>
      </c>
      <c r="BF1758" s="188">
        <f>IF(N1758="snížená",J1758,0)</f>
        <v>0</v>
      </c>
      <c r="BG1758" s="188">
        <f>IF(N1758="zákl. přenesená",J1758,0)</f>
        <v>0</v>
      </c>
      <c r="BH1758" s="188">
        <f>IF(N1758="sníž. přenesená",J1758,0)</f>
        <v>0</v>
      </c>
      <c r="BI1758" s="188">
        <f>IF(N1758="nulová",J1758,0)</f>
        <v>0</v>
      </c>
      <c r="BJ1758" s="19" t="s">
        <v>86</v>
      </c>
      <c r="BK1758" s="188">
        <f>ROUND(I1758*H1758,2)</f>
        <v>0</v>
      </c>
      <c r="BL1758" s="19" t="s">
        <v>295</v>
      </c>
      <c r="BM1758" s="187" t="s">
        <v>1654</v>
      </c>
    </row>
    <row r="1759" spans="1:65" s="2" customFormat="1" ht="11.25">
      <c r="A1759" s="36"/>
      <c r="B1759" s="37"/>
      <c r="C1759" s="38"/>
      <c r="D1759" s="222" t="s">
        <v>214</v>
      </c>
      <c r="E1759" s="38"/>
      <c r="F1759" s="223" t="s">
        <v>1655</v>
      </c>
      <c r="G1759" s="38"/>
      <c r="H1759" s="38"/>
      <c r="I1759" s="224"/>
      <c r="J1759" s="38"/>
      <c r="K1759" s="38"/>
      <c r="L1759" s="41"/>
      <c r="M1759" s="225"/>
      <c r="N1759" s="226"/>
      <c r="O1759" s="66"/>
      <c r="P1759" s="66"/>
      <c r="Q1759" s="66"/>
      <c r="R1759" s="66"/>
      <c r="S1759" s="66"/>
      <c r="T1759" s="67"/>
      <c r="U1759" s="36"/>
      <c r="V1759" s="36"/>
      <c r="W1759" s="36"/>
      <c r="X1759" s="36"/>
      <c r="Y1759" s="36"/>
      <c r="Z1759" s="36"/>
      <c r="AA1759" s="36"/>
      <c r="AB1759" s="36"/>
      <c r="AC1759" s="36"/>
      <c r="AD1759" s="36"/>
      <c r="AE1759" s="36"/>
      <c r="AT1759" s="19" t="s">
        <v>214</v>
      </c>
      <c r="AU1759" s="19" t="s">
        <v>88</v>
      </c>
    </row>
    <row r="1760" spans="1:65" s="13" customFormat="1" ht="11.25">
      <c r="B1760" s="189"/>
      <c r="C1760" s="190"/>
      <c r="D1760" s="191" t="s">
        <v>202</v>
      </c>
      <c r="E1760" s="192" t="s">
        <v>19</v>
      </c>
      <c r="F1760" s="193" t="s">
        <v>203</v>
      </c>
      <c r="G1760" s="190"/>
      <c r="H1760" s="192" t="s">
        <v>19</v>
      </c>
      <c r="I1760" s="194"/>
      <c r="J1760" s="190"/>
      <c r="K1760" s="190"/>
      <c r="L1760" s="195"/>
      <c r="M1760" s="196"/>
      <c r="N1760" s="197"/>
      <c r="O1760" s="197"/>
      <c r="P1760" s="197"/>
      <c r="Q1760" s="197"/>
      <c r="R1760" s="197"/>
      <c r="S1760" s="197"/>
      <c r="T1760" s="198"/>
      <c r="AT1760" s="199" t="s">
        <v>202</v>
      </c>
      <c r="AU1760" s="199" t="s">
        <v>88</v>
      </c>
      <c r="AV1760" s="13" t="s">
        <v>86</v>
      </c>
      <c r="AW1760" s="13" t="s">
        <v>37</v>
      </c>
      <c r="AX1760" s="13" t="s">
        <v>78</v>
      </c>
      <c r="AY1760" s="199" t="s">
        <v>193</v>
      </c>
    </row>
    <row r="1761" spans="2:51" s="13" customFormat="1" ht="22.5">
      <c r="B1761" s="189"/>
      <c r="C1761" s="190"/>
      <c r="D1761" s="191" t="s">
        <v>202</v>
      </c>
      <c r="E1761" s="192" t="s">
        <v>19</v>
      </c>
      <c r="F1761" s="193" t="s">
        <v>1160</v>
      </c>
      <c r="G1761" s="190"/>
      <c r="H1761" s="192" t="s">
        <v>19</v>
      </c>
      <c r="I1761" s="194"/>
      <c r="J1761" s="190"/>
      <c r="K1761" s="190"/>
      <c r="L1761" s="195"/>
      <c r="M1761" s="196"/>
      <c r="N1761" s="197"/>
      <c r="O1761" s="197"/>
      <c r="P1761" s="197"/>
      <c r="Q1761" s="197"/>
      <c r="R1761" s="197"/>
      <c r="S1761" s="197"/>
      <c r="T1761" s="198"/>
      <c r="AT1761" s="199" t="s">
        <v>202</v>
      </c>
      <c r="AU1761" s="199" t="s">
        <v>88</v>
      </c>
      <c r="AV1761" s="13" t="s">
        <v>86</v>
      </c>
      <c r="AW1761" s="13" t="s">
        <v>37</v>
      </c>
      <c r="AX1761" s="13" t="s">
        <v>78</v>
      </c>
      <c r="AY1761" s="199" t="s">
        <v>193</v>
      </c>
    </row>
    <row r="1762" spans="2:51" s="14" customFormat="1" ht="11.25">
      <c r="B1762" s="200"/>
      <c r="C1762" s="201"/>
      <c r="D1762" s="191" t="s">
        <v>202</v>
      </c>
      <c r="E1762" s="202" t="s">
        <v>19</v>
      </c>
      <c r="F1762" s="203" t="s">
        <v>1656</v>
      </c>
      <c r="G1762" s="201"/>
      <c r="H1762" s="204">
        <v>93.12</v>
      </c>
      <c r="I1762" s="205"/>
      <c r="J1762" s="201"/>
      <c r="K1762" s="201"/>
      <c r="L1762" s="206"/>
      <c r="M1762" s="207"/>
      <c r="N1762" s="208"/>
      <c r="O1762" s="208"/>
      <c r="P1762" s="208"/>
      <c r="Q1762" s="208"/>
      <c r="R1762" s="208"/>
      <c r="S1762" s="208"/>
      <c r="T1762" s="209"/>
      <c r="AT1762" s="210" t="s">
        <v>202</v>
      </c>
      <c r="AU1762" s="210" t="s">
        <v>88</v>
      </c>
      <c r="AV1762" s="14" t="s">
        <v>88</v>
      </c>
      <c r="AW1762" s="14" t="s">
        <v>37</v>
      </c>
      <c r="AX1762" s="14" t="s">
        <v>78</v>
      </c>
      <c r="AY1762" s="210" t="s">
        <v>193</v>
      </c>
    </row>
    <row r="1763" spans="2:51" s="16" customFormat="1" ht="11.25">
      <c r="B1763" s="227"/>
      <c r="C1763" s="228"/>
      <c r="D1763" s="191" t="s">
        <v>202</v>
      </c>
      <c r="E1763" s="229" t="s">
        <v>19</v>
      </c>
      <c r="F1763" s="230" t="s">
        <v>230</v>
      </c>
      <c r="G1763" s="228"/>
      <c r="H1763" s="231">
        <v>93.12</v>
      </c>
      <c r="I1763" s="232"/>
      <c r="J1763" s="228"/>
      <c r="K1763" s="228"/>
      <c r="L1763" s="233"/>
      <c r="M1763" s="234"/>
      <c r="N1763" s="235"/>
      <c r="O1763" s="235"/>
      <c r="P1763" s="235"/>
      <c r="Q1763" s="235"/>
      <c r="R1763" s="235"/>
      <c r="S1763" s="235"/>
      <c r="T1763" s="236"/>
      <c r="AT1763" s="237" t="s">
        <v>202</v>
      </c>
      <c r="AU1763" s="237" t="s">
        <v>88</v>
      </c>
      <c r="AV1763" s="16" t="s">
        <v>194</v>
      </c>
      <c r="AW1763" s="16" t="s">
        <v>37</v>
      </c>
      <c r="AX1763" s="16" t="s">
        <v>78</v>
      </c>
      <c r="AY1763" s="237" t="s">
        <v>193</v>
      </c>
    </row>
    <row r="1764" spans="2:51" s="13" customFormat="1" ht="11.25">
      <c r="B1764" s="189"/>
      <c r="C1764" s="190"/>
      <c r="D1764" s="191" t="s">
        <v>202</v>
      </c>
      <c r="E1764" s="192" t="s">
        <v>19</v>
      </c>
      <c r="F1764" s="193" t="s">
        <v>274</v>
      </c>
      <c r="G1764" s="190"/>
      <c r="H1764" s="192" t="s">
        <v>19</v>
      </c>
      <c r="I1764" s="194"/>
      <c r="J1764" s="190"/>
      <c r="K1764" s="190"/>
      <c r="L1764" s="195"/>
      <c r="M1764" s="196"/>
      <c r="N1764" s="197"/>
      <c r="O1764" s="197"/>
      <c r="P1764" s="197"/>
      <c r="Q1764" s="197"/>
      <c r="R1764" s="197"/>
      <c r="S1764" s="197"/>
      <c r="T1764" s="198"/>
      <c r="AT1764" s="199" t="s">
        <v>202</v>
      </c>
      <c r="AU1764" s="199" t="s">
        <v>88</v>
      </c>
      <c r="AV1764" s="13" t="s">
        <v>86</v>
      </c>
      <c r="AW1764" s="13" t="s">
        <v>37</v>
      </c>
      <c r="AX1764" s="13" t="s">
        <v>78</v>
      </c>
      <c r="AY1764" s="199" t="s">
        <v>193</v>
      </c>
    </row>
    <row r="1765" spans="2:51" s="13" customFormat="1" ht="11.25">
      <c r="B1765" s="189"/>
      <c r="C1765" s="190"/>
      <c r="D1765" s="191" t="s">
        <v>202</v>
      </c>
      <c r="E1765" s="192" t="s">
        <v>19</v>
      </c>
      <c r="F1765" s="193" t="s">
        <v>1657</v>
      </c>
      <c r="G1765" s="190"/>
      <c r="H1765" s="192" t="s">
        <v>19</v>
      </c>
      <c r="I1765" s="194"/>
      <c r="J1765" s="190"/>
      <c r="K1765" s="190"/>
      <c r="L1765" s="195"/>
      <c r="M1765" s="196"/>
      <c r="N1765" s="197"/>
      <c r="O1765" s="197"/>
      <c r="P1765" s="197"/>
      <c r="Q1765" s="197"/>
      <c r="R1765" s="197"/>
      <c r="S1765" s="197"/>
      <c r="T1765" s="198"/>
      <c r="AT1765" s="199" t="s">
        <v>202</v>
      </c>
      <c r="AU1765" s="199" t="s">
        <v>88</v>
      </c>
      <c r="AV1765" s="13" t="s">
        <v>86</v>
      </c>
      <c r="AW1765" s="13" t="s">
        <v>37</v>
      </c>
      <c r="AX1765" s="13" t="s">
        <v>78</v>
      </c>
      <c r="AY1765" s="199" t="s">
        <v>193</v>
      </c>
    </row>
    <row r="1766" spans="2:51" s="14" customFormat="1" ht="11.25">
      <c r="B1766" s="200"/>
      <c r="C1766" s="201"/>
      <c r="D1766" s="191" t="s">
        <v>202</v>
      </c>
      <c r="E1766" s="202" t="s">
        <v>19</v>
      </c>
      <c r="F1766" s="203" t="s">
        <v>1658</v>
      </c>
      <c r="G1766" s="201"/>
      <c r="H1766" s="204">
        <v>15.428000000000001</v>
      </c>
      <c r="I1766" s="205"/>
      <c r="J1766" s="201"/>
      <c r="K1766" s="201"/>
      <c r="L1766" s="206"/>
      <c r="M1766" s="207"/>
      <c r="N1766" s="208"/>
      <c r="O1766" s="208"/>
      <c r="P1766" s="208"/>
      <c r="Q1766" s="208"/>
      <c r="R1766" s="208"/>
      <c r="S1766" s="208"/>
      <c r="T1766" s="209"/>
      <c r="AT1766" s="210" t="s">
        <v>202</v>
      </c>
      <c r="AU1766" s="210" t="s">
        <v>88</v>
      </c>
      <c r="AV1766" s="14" t="s">
        <v>88</v>
      </c>
      <c r="AW1766" s="14" t="s">
        <v>37</v>
      </c>
      <c r="AX1766" s="14" t="s">
        <v>78</v>
      </c>
      <c r="AY1766" s="210" t="s">
        <v>193</v>
      </c>
    </row>
    <row r="1767" spans="2:51" s="14" customFormat="1" ht="11.25">
      <c r="B1767" s="200"/>
      <c r="C1767" s="201"/>
      <c r="D1767" s="191" t="s">
        <v>202</v>
      </c>
      <c r="E1767" s="202" t="s">
        <v>19</v>
      </c>
      <c r="F1767" s="203" t="s">
        <v>1659</v>
      </c>
      <c r="G1767" s="201"/>
      <c r="H1767" s="204">
        <v>8.5269999999999992</v>
      </c>
      <c r="I1767" s="205"/>
      <c r="J1767" s="201"/>
      <c r="K1767" s="201"/>
      <c r="L1767" s="206"/>
      <c r="M1767" s="207"/>
      <c r="N1767" s="208"/>
      <c r="O1767" s="208"/>
      <c r="P1767" s="208"/>
      <c r="Q1767" s="208"/>
      <c r="R1767" s="208"/>
      <c r="S1767" s="208"/>
      <c r="T1767" s="209"/>
      <c r="AT1767" s="210" t="s">
        <v>202</v>
      </c>
      <c r="AU1767" s="210" t="s">
        <v>88</v>
      </c>
      <c r="AV1767" s="14" t="s">
        <v>88</v>
      </c>
      <c r="AW1767" s="14" t="s">
        <v>37</v>
      </c>
      <c r="AX1767" s="14" t="s">
        <v>78</v>
      </c>
      <c r="AY1767" s="210" t="s">
        <v>193</v>
      </c>
    </row>
    <row r="1768" spans="2:51" s="16" customFormat="1" ht="11.25">
      <c r="B1768" s="227"/>
      <c r="C1768" s="228"/>
      <c r="D1768" s="191" t="s">
        <v>202</v>
      </c>
      <c r="E1768" s="229" t="s">
        <v>19</v>
      </c>
      <c r="F1768" s="230" t="s">
        <v>230</v>
      </c>
      <c r="G1768" s="228"/>
      <c r="H1768" s="231">
        <v>23.954999999999998</v>
      </c>
      <c r="I1768" s="232"/>
      <c r="J1768" s="228"/>
      <c r="K1768" s="228"/>
      <c r="L1768" s="233"/>
      <c r="M1768" s="234"/>
      <c r="N1768" s="235"/>
      <c r="O1768" s="235"/>
      <c r="P1768" s="235"/>
      <c r="Q1768" s="235"/>
      <c r="R1768" s="235"/>
      <c r="S1768" s="235"/>
      <c r="T1768" s="236"/>
      <c r="AT1768" s="237" t="s">
        <v>202</v>
      </c>
      <c r="AU1768" s="237" t="s">
        <v>88</v>
      </c>
      <c r="AV1768" s="16" t="s">
        <v>194</v>
      </c>
      <c r="AW1768" s="16" t="s">
        <v>37</v>
      </c>
      <c r="AX1768" s="16" t="s">
        <v>78</v>
      </c>
      <c r="AY1768" s="237" t="s">
        <v>193</v>
      </c>
    </row>
    <row r="1769" spans="2:51" s="13" customFormat="1" ht="11.25">
      <c r="B1769" s="189"/>
      <c r="C1769" s="190"/>
      <c r="D1769" s="191" t="s">
        <v>202</v>
      </c>
      <c r="E1769" s="192" t="s">
        <v>19</v>
      </c>
      <c r="F1769" s="193" t="s">
        <v>1660</v>
      </c>
      <c r="G1769" s="190"/>
      <c r="H1769" s="192" t="s">
        <v>19</v>
      </c>
      <c r="I1769" s="194"/>
      <c r="J1769" s="190"/>
      <c r="K1769" s="190"/>
      <c r="L1769" s="195"/>
      <c r="M1769" s="196"/>
      <c r="N1769" s="197"/>
      <c r="O1769" s="197"/>
      <c r="P1769" s="197"/>
      <c r="Q1769" s="197"/>
      <c r="R1769" s="197"/>
      <c r="S1769" s="197"/>
      <c r="T1769" s="198"/>
      <c r="AT1769" s="199" t="s">
        <v>202</v>
      </c>
      <c r="AU1769" s="199" t="s">
        <v>88</v>
      </c>
      <c r="AV1769" s="13" t="s">
        <v>86</v>
      </c>
      <c r="AW1769" s="13" t="s">
        <v>37</v>
      </c>
      <c r="AX1769" s="13" t="s">
        <v>78</v>
      </c>
      <c r="AY1769" s="199" t="s">
        <v>193</v>
      </c>
    </row>
    <row r="1770" spans="2:51" s="13" customFormat="1" ht="11.25">
      <c r="B1770" s="189"/>
      <c r="C1770" s="190"/>
      <c r="D1770" s="191" t="s">
        <v>202</v>
      </c>
      <c r="E1770" s="192" t="s">
        <v>19</v>
      </c>
      <c r="F1770" s="193" t="s">
        <v>1661</v>
      </c>
      <c r="G1770" s="190"/>
      <c r="H1770" s="192" t="s">
        <v>19</v>
      </c>
      <c r="I1770" s="194"/>
      <c r="J1770" s="190"/>
      <c r="K1770" s="190"/>
      <c r="L1770" s="195"/>
      <c r="M1770" s="196"/>
      <c r="N1770" s="197"/>
      <c r="O1770" s="197"/>
      <c r="P1770" s="197"/>
      <c r="Q1770" s="197"/>
      <c r="R1770" s="197"/>
      <c r="S1770" s="197"/>
      <c r="T1770" s="198"/>
      <c r="AT1770" s="199" t="s">
        <v>202</v>
      </c>
      <c r="AU1770" s="199" t="s">
        <v>88</v>
      </c>
      <c r="AV1770" s="13" t="s">
        <v>86</v>
      </c>
      <c r="AW1770" s="13" t="s">
        <v>37</v>
      </c>
      <c r="AX1770" s="13" t="s">
        <v>78</v>
      </c>
      <c r="AY1770" s="199" t="s">
        <v>193</v>
      </c>
    </row>
    <row r="1771" spans="2:51" s="14" customFormat="1" ht="11.25">
      <c r="B1771" s="200"/>
      <c r="C1771" s="201"/>
      <c r="D1771" s="191" t="s">
        <v>202</v>
      </c>
      <c r="E1771" s="202" t="s">
        <v>19</v>
      </c>
      <c r="F1771" s="203" t="s">
        <v>1662</v>
      </c>
      <c r="G1771" s="201"/>
      <c r="H1771" s="204">
        <v>15.345000000000001</v>
      </c>
      <c r="I1771" s="205"/>
      <c r="J1771" s="201"/>
      <c r="K1771" s="201"/>
      <c r="L1771" s="206"/>
      <c r="M1771" s="207"/>
      <c r="N1771" s="208"/>
      <c r="O1771" s="208"/>
      <c r="P1771" s="208"/>
      <c r="Q1771" s="208"/>
      <c r="R1771" s="208"/>
      <c r="S1771" s="208"/>
      <c r="T1771" s="209"/>
      <c r="AT1771" s="210" t="s">
        <v>202</v>
      </c>
      <c r="AU1771" s="210" t="s">
        <v>88</v>
      </c>
      <c r="AV1771" s="14" t="s">
        <v>88</v>
      </c>
      <c r="AW1771" s="14" t="s">
        <v>37</v>
      </c>
      <c r="AX1771" s="14" t="s">
        <v>78</v>
      </c>
      <c r="AY1771" s="210" t="s">
        <v>193</v>
      </c>
    </row>
    <row r="1772" spans="2:51" s="13" customFormat="1" ht="11.25">
      <c r="B1772" s="189"/>
      <c r="C1772" s="190"/>
      <c r="D1772" s="191" t="s">
        <v>202</v>
      </c>
      <c r="E1772" s="192" t="s">
        <v>19</v>
      </c>
      <c r="F1772" s="193" t="s">
        <v>599</v>
      </c>
      <c r="G1772" s="190"/>
      <c r="H1772" s="192" t="s">
        <v>19</v>
      </c>
      <c r="I1772" s="194"/>
      <c r="J1772" s="190"/>
      <c r="K1772" s="190"/>
      <c r="L1772" s="195"/>
      <c r="M1772" s="196"/>
      <c r="N1772" s="197"/>
      <c r="O1772" s="197"/>
      <c r="P1772" s="197"/>
      <c r="Q1772" s="197"/>
      <c r="R1772" s="197"/>
      <c r="S1772" s="197"/>
      <c r="T1772" s="198"/>
      <c r="AT1772" s="199" t="s">
        <v>202</v>
      </c>
      <c r="AU1772" s="199" t="s">
        <v>88</v>
      </c>
      <c r="AV1772" s="13" t="s">
        <v>86</v>
      </c>
      <c r="AW1772" s="13" t="s">
        <v>37</v>
      </c>
      <c r="AX1772" s="13" t="s">
        <v>78</v>
      </c>
      <c r="AY1772" s="199" t="s">
        <v>193</v>
      </c>
    </row>
    <row r="1773" spans="2:51" s="14" customFormat="1" ht="11.25">
      <c r="B1773" s="200"/>
      <c r="C1773" s="201"/>
      <c r="D1773" s="191" t="s">
        <v>202</v>
      </c>
      <c r="E1773" s="202" t="s">
        <v>19</v>
      </c>
      <c r="F1773" s="203" t="s">
        <v>1663</v>
      </c>
      <c r="G1773" s="201"/>
      <c r="H1773" s="204">
        <v>13.484999999999999</v>
      </c>
      <c r="I1773" s="205"/>
      <c r="J1773" s="201"/>
      <c r="K1773" s="201"/>
      <c r="L1773" s="206"/>
      <c r="M1773" s="207"/>
      <c r="N1773" s="208"/>
      <c r="O1773" s="208"/>
      <c r="P1773" s="208"/>
      <c r="Q1773" s="208"/>
      <c r="R1773" s="208"/>
      <c r="S1773" s="208"/>
      <c r="T1773" s="209"/>
      <c r="AT1773" s="210" t="s">
        <v>202</v>
      </c>
      <c r="AU1773" s="210" t="s">
        <v>88</v>
      </c>
      <c r="AV1773" s="14" t="s">
        <v>88</v>
      </c>
      <c r="AW1773" s="14" t="s">
        <v>37</v>
      </c>
      <c r="AX1773" s="14" t="s">
        <v>78</v>
      </c>
      <c r="AY1773" s="210" t="s">
        <v>193</v>
      </c>
    </row>
    <row r="1774" spans="2:51" s="14" customFormat="1" ht="11.25">
      <c r="B1774" s="200"/>
      <c r="C1774" s="201"/>
      <c r="D1774" s="191" t="s">
        <v>202</v>
      </c>
      <c r="E1774" s="202" t="s">
        <v>19</v>
      </c>
      <c r="F1774" s="203" t="s">
        <v>1664</v>
      </c>
      <c r="G1774" s="201"/>
      <c r="H1774" s="204">
        <v>11.62</v>
      </c>
      <c r="I1774" s="205"/>
      <c r="J1774" s="201"/>
      <c r="K1774" s="201"/>
      <c r="L1774" s="206"/>
      <c r="M1774" s="207"/>
      <c r="N1774" s="208"/>
      <c r="O1774" s="208"/>
      <c r="P1774" s="208"/>
      <c r="Q1774" s="208"/>
      <c r="R1774" s="208"/>
      <c r="S1774" s="208"/>
      <c r="T1774" s="209"/>
      <c r="AT1774" s="210" t="s">
        <v>202</v>
      </c>
      <c r="AU1774" s="210" t="s">
        <v>88</v>
      </c>
      <c r="AV1774" s="14" t="s">
        <v>88</v>
      </c>
      <c r="AW1774" s="14" t="s">
        <v>37</v>
      </c>
      <c r="AX1774" s="14" t="s">
        <v>78</v>
      </c>
      <c r="AY1774" s="210" t="s">
        <v>193</v>
      </c>
    </row>
    <row r="1775" spans="2:51" s="14" customFormat="1" ht="11.25">
      <c r="B1775" s="200"/>
      <c r="C1775" s="201"/>
      <c r="D1775" s="191" t="s">
        <v>202</v>
      </c>
      <c r="E1775" s="202" t="s">
        <v>19</v>
      </c>
      <c r="F1775" s="203" t="s">
        <v>1665</v>
      </c>
      <c r="G1775" s="201"/>
      <c r="H1775" s="204">
        <v>31.416</v>
      </c>
      <c r="I1775" s="205"/>
      <c r="J1775" s="201"/>
      <c r="K1775" s="201"/>
      <c r="L1775" s="206"/>
      <c r="M1775" s="207"/>
      <c r="N1775" s="208"/>
      <c r="O1775" s="208"/>
      <c r="P1775" s="208"/>
      <c r="Q1775" s="208"/>
      <c r="R1775" s="208"/>
      <c r="S1775" s="208"/>
      <c r="T1775" s="209"/>
      <c r="AT1775" s="210" t="s">
        <v>202</v>
      </c>
      <c r="AU1775" s="210" t="s">
        <v>88</v>
      </c>
      <c r="AV1775" s="14" t="s">
        <v>88</v>
      </c>
      <c r="AW1775" s="14" t="s">
        <v>37</v>
      </c>
      <c r="AX1775" s="14" t="s">
        <v>78</v>
      </c>
      <c r="AY1775" s="210" t="s">
        <v>193</v>
      </c>
    </row>
    <row r="1776" spans="2:51" s="14" customFormat="1" ht="11.25">
      <c r="B1776" s="200"/>
      <c r="C1776" s="201"/>
      <c r="D1776" s="191" t="s">
        <v>202</v>
      </c>
      <c r="E1776" s="202" t="s">
        <v>19</v>
      </c>
      <c r="F1776" s="203" t="s">
        <v>1666</v>
      </c>
      <c r="G1776" s="201"/>
      <c r="H1776" s="204">
        <v>18.757999999999999</v>
      </c>
      <c r="I1776" s="205"/>
      <c r="J1776" s="201"/>
      <c r="K1776" s="201"/>
      <c r="L1776" s="206"/>
      <c r="M1776" s="207"/>
      <c r="N1776" s="208"/>
      <c r="O1776" s="208"/>
      <c r="P1776" s="208"/>
      <c r="Q1776" s="208"/>
      <c r="R1776" s="208"/>
      <c r="S1776" s="208"/>
      <c r="T1776" s="209"/>
      <c r="AT1776" s="210" t="s">
        <v>202</v>
      </c>
      <c r="AU1776" s="210" t="s">
        <v>88</v>
      </c>
      <c r="AV1776" s="14" t="s">
        <v>88</v>
      </c>
      <c r="AW1776" s="14" t="s">
        <v>37</v>
      </c>
      <c r="AX1776" s="14" t="s">
        <v>78</v>
      </c>
      <c r="AY1776" s="210" t="s">
        <v>193</v>
      </c>
    </row>
    <row r="1777" spans="1:65" s="16" customFormat="1" ht="11.25">
      <c r="B1777" s="227"/>
      <c r="C1777" s="228"/>
      <c r="D1777" s="191" t="s">
        <v>202</v>
      </c>
      <c r="E1777" s="229" t="s">
        <v>19</v>
      </c>
      <c r="F1777" s="230" t="s">
        <v>230</v>
      </c>
      <c r="G1777" s="228"/>
      <c r="H1777" s="231">
        <v>90.623999999999995</v>
      </c>
      <c r="I1777" s="232"/>
      <c r="J1777" s="228"/>
      <c r="K1777" s="228"/>
      <c r="L1777" s="233"/>
      <c r="M1777" s="234"/>
      <c r="N1777" s="235"/>
      <c r="O1777" s="235"/>
      <c r="P1777" s="235"/>
      <c r="Q1777" s="235"/>
      <c r="R1777" s="235"/>
      <c r="S1777" s="235"/>
      <c r="T1777" s="236"/>
      <c r="AT1777" s="237" t="s">
        <v>202</v>
      </c>
      <c r="AU1777" s="237" t="s">
        <v>88</v>
      </c>
      <c r="AV1777" s="16" t="s">
        <v>194</v>
      </c>
      <c r="AW1777" s="16" t="s">
        <v>37</v>
      </c>
      <c r="AX1777" s="16" t="s">
        <v>78</v>
      </c>
      <c r="AY1777" s="237" t="s">
        <v>193</v>
      </c>
    </row>
    <row r="1778" spans="1:65" s="14" customFormat="1" ht="11.25">
      <c r="B1778" s="200"/>
      <c r="C1778" s="201"/>
      <c r="D1778" s="191" t="s">
        <v>202</v>
      </c>
      <c r="E1778" s="202" t="s">
        <v>19</v>
      </c>
      <c r="F1778" s="203" t="s">
        <v>1667</v>
      </c>
      <c r="G1778" s="201"/>
      <c r="H1778" s="204">
        <v>-6.6280000000000001</v>
      </c>
      <c r="I1778" s="205"/>
      <c r="J1778" s="201"/>
      <c r="K1778" s="201"/>
      <c r="L1778" s="206"/>
      <c r="M1778" s="207"/>
      <c r="N1778" s="208"/>
      <c r="O1778" s="208"/>
      <c r="P1778" s="208"/>
      <c r="Q1778" s="208"/>
      <c r="R1778" s="208"/>
      <c r="S1778" s="208"/>
      <c r="T1778" s="209"/>
      <c r="AT1778" s="210" t="s">
        <v>202</v>
      </c>
      <c r="AU1778" s="210" t="s">
        <v>88</v>
      </c>
      <c r="AV1778" s="14" t="s">
        <v>88</v>
      </c>
      <c r="AW1778" s="14" t="s">
        <v>37</v>
      </c>
      <c r="AX1778" s="14" t="s">
        <v>78</v>
      </c>
      <c r="AY1778" s="210" t="s">
        <v>193</v>
      </c>
    </row>
    <row r="1779" spans="1:65" s="16" customFormat="1" ht="11.25">
      <c r="B1779" s="227"/>
      <c r="C1779" s="228"/>
      <c r="D1779" s="191" t="s">
        <v>202</v>
      </c>
      <c r="E1779" s="229" t="s">
        <v>19</v>
      </c>
      <c r="F1779" s="230" t="s">
        <v>230</v>
      </c>
      <c r="G1779" s="228"/>
      <c r="H1779" s="231">
        <v>-6.6280000000000001</v>
      </c>
      <c r="I1779" s="232"/>
      <c r="J1779" s="228"/>
      <c r="K1779" s="228"/>
      <c r="L1779" s="233"/>
      <c r="M1779" s="234"/>
      <c r="N1779" s="235"/>
      <c r="O1779" s="235"/>
      <c r="P1779" s="235"/>
      <c r="Q1779" s="235"/>
      <c r="R1779" s="235"/>
      <c r="S1779" s="235"/>
      <c r="T1779" s="236"/>
      <c r="AT1779" s="237" t="s">
        <v>202</v>
      </c>
      <c r="AU1779" s="237" t="s">
        <v>88</v>
      </c>
      <c r="AV1779" s="16" t="s">
        <v>194</v>
      </c>
      <c r="AW1779" s="16" t="s">
        <v>37</v>
      </c>
      <c r="AX1779" s="16" t="s">
        <v>78</v>
      </c>
      <c r="AY1779" s="237" t="s">
        <v>193</v>
      </c>
    </row>
    <row r="1780" spans="1:65" s="13" customFormat="1" ht="11.25">
      <c r="B1780" s="189"/>
      <c r="C1780" s="190"/>
      <c r="D1780" s="191" t="s">
        <v>202</v>
      </c>
      <c r="E1780" s="192" t="s">
        <v>19</v>
      </c>
      <c r="F1780" s="193" t="s">
        <v>338</v>
      </c>
      <c r="G1780" s="190"/>
      <c r="H1780" s="192" t="s">
        <v>19</v>
      </c>
      <c r="I1780" s="194"/>
      <c r="J1780" s="190"/>
      <c r="K1780" s="190"/>
      <c r="L1780" s="195"/>
      <c r="M1780" s="196"/>
      <c r="N1780" s="197"/>
      <c r="O1780" s="197"/>
      <c r="P1780" s="197"/>
      <c r="Q1780" s="197"/>
      <c r="R1780" s="197"/>
      <c r="S1780" s="197"/>
      <c r="T1780" s="198"/>
      <c r="AT1780" s="199" t="s">
        <v>202</v>
      </c>
      <c r="AU1780" s="199" t="s">
        <v>88</v>
      </c>
      <c r="AV1780" s="13" t="s">
        <v>86</v>
      </c>
      <c r="AW1780" s="13" t="s">
        <v>37</v>
      </c>
      <c r="AX1780" s="13" t="s">
        <v>78</v>
      </c>
      <c r="AY1780" s="199" t="s">
        <v>193</v>
      </c>
    </row>
    <row r="1781" spans="1:65" s="14" customFormat="1" ht="11.25">
      <c r="B1781" s="200"/>
      <c r="C1781" s="201"/>
      <c r="D1781" s="191" t="s">
        <v>202</v>
      </c>
      <c r="E1781" s="202" t="s">
        <v>19</v>
      </c>
      <c r="F1781" s="203" t="s">
        <v>1668</v>
      </c>
      <c r="G1781" s="201"/>
      <c r="H1781" s="204">
        <v>504.93</v>
      </c>
      <c r="I1781" s="205"/>
      <c r="J1781" s="201"/>
      <c r="K1781" s="201"/>
      <c r="L1781" s="206"/>
      <c r="M1781" s="207"/>
      <c r="N1781" s="208"/>
      <c r="O1781" s="208"/>
      <c r="P1781" s="208"/>
      <c r="Q1781" s="208"/>
      <c r="R1781" s="208"/>
      <c r="S1781" s="208"/>
      <c r="T1781" s="209"/>
      <c r="AT1781" s="210" t="s">
        <v>202</v>
      </c>
      <c r="AU1781" s="210" t="s">
        <v>88</v>
      </c>
      <c r="AV1781" s="14" t="s">
        <v>88</v>
      </c>
      <c r="AW1781" s="14" t="s">
        <v>37</v>
      </c>
      <c r="AX1781" s="14" t="s">
        <v>78</v>
      </c>
      <c r="AY1781" s="210" t="s">
        <v>193</v>
      </c>
    </row>
    <row r="1782" spans="1:65" s="16" customFormat="1" ht="11.25">
      <c r="B1782" s="227"/>
      <c r="C1782" s="228"/>
      <c r="D1782" s="191" t="s">
        <v>202</v>
      </c>
      <c r="E1782" s="229" t="s">
        <v>19</v>
      </c>
      <c r="F1782" s="230" t="s">
        <v>230</v>
      </c>
      <c r="G1782" s="228"/>
      <c r="H1782" s="231">
        <v>504.93</v>
      </c>
      <c r="I1782" s="232"/>
      <c r="J1782" s="228"/>
      <c r="K1782" s="228"/>
      <c r="L1782" s="233"/>
      <c r="M1782" s="234"/>
      <c r="N1782" s="235"/>
      <c r="O1782" s="235"/>
      <c r="P1782" s="235"/>
      <c r="Q1782" s="235"/>
      <c r="R1782" s="235"/>
      <c r="S1782" s="235"/>
      <c r="T1782" s="236"/>
      <c r="AT1782" s="237" t="s">
        <v>202</v>
      </c>
      <c r="AU1782" s="237" t="s">
        <v>88</v>
      </c>
      <c r="AV1782" s="16" t="s">
        <v>194</v>
      </c>
      <c r="AW1782" s="16" t="s">
        <v>37</v>
      </c>
      <c r="AX1782" s="16" t="s">
        <v>78</v>
      </c>
      <c r="AY1782" s="237" t="s">
        <v>193</v>
      </c>
    </row>
    <row r="1783" spans="1:65" s="15" customFormat="1" ht="11.25">
      <c r="B1783" s="211"/>
      <c r="C1783" s="212"/>
      <c r="D1783" s="191" t="s">
        <v>202</v>
      </c>
      <c r="E1783" s="213" t="s">
        <v>19</v>
      </c>
      <c r="F1783" s="214" t="s">
        <v>207</v>
      </c>
      <c r="G1783" s="212"/>
      <c r="H1783" s="215">
        <v>706.00099999999998</v>
      </c>
      <c r="I1783" s="216"/>
      <c r="J1783" s="212"/>
      <c r="K1783" s="212"/>
      <c r="L1783" s="217"/>
      <c r="M1783" s="218"/>
      <c r="N1783" s="219"/>
      <c r="O1783" s="219"/>
      <c r="P1783" s="219"/>
      <c r="Q1783" s="219"/>
      <c r="R1783" s="219"/>
      <c r="S1783" s="219"/>
      <c r="T1783" s="220"/>
      <c r="AT1783" s="221" t="s">
        <v>202</v>
      </c>
      <c r="AU1783" s="221" t="s">
        <v>88</v>
      </c>
      <c r="AV1783" s="15" t="s">
        <v>200</v>
      </c>
      <c r="AW1783" s="15" t="s">
        <v>37</v>
      </c>
      <c r="AX1783" s="15" t="s">
        <v>86</v>
      </c>
      <c r="AY1783" s="221" t="s">
        <v>193</v>
      </c>
    </row>
    <row r="1784" spans="1:65" s="2" customFormat="1" ht="24.2" customHeight="1">
      <c r="A1784" s="36"/>
      <c r="B1784" s="37"/>
      <c r="C1784" s="176" t="s">
        <v>1669</v>
      </c>
      <c r="D1784" s="176" t="s">
        <v>196</v>
      </c>
      <c r="E1784" s="177" t="s">
        <v>1670</v>
      </c>
      <c r="F1784" s="178" t="s">
        <v>1671</v>
      </c>
      <c r="G1784" s="179" t="s">
        <v>97</v>
      </c>
      <c r="H1784" s="180">
        <v>368</v>
      </c>
      <c r="I1784" s="181"/>
      <c r="J1784" s="182">
        <f>ROUND(I1784*H1784,2)</f>
        <v>0</v>
      </c>
      <c r="K1784" s="178" t="s">
        <v>19</v>
      </c>
      <c r="L1784" s="41"/>
      <c r="M1784" s="183" t="s">
        <v>19</v>
      </c>
      <c r="N1784" s="184" t="s">
        <v>49</v>
      </c>
      <c r="O1784" s="66"/>
      <c r="P1784" s="185">
        <f>O1784*H1784</f>
        <v>0</v>
      </c>
      <c r="Q1784" s="185">
        <v>0</v>
      </c>
      <c r="R1784" s="185">
        <f>Q1784*H1784</f>
        <v>0</v>
      </c>
      <c r="S1784" s="185">
        <v>0</v>
      </c>
      <c r="T1784" s="186">
        <f>S1784*H1784</f>
        <v>0</v>
      </c>
      <c r="U1784" s="36"/>
      <c r="V1784" s="36"/>
      <c r="W1784" s="36"/>
      <c r="X1784" s="36"/>
      <c r="Y1784" s="36"/>
      <c r="Z1784" s="36"/>
      <c r="AA1784" s="36"/>
      <c r="AB1784" s="36"/>
      <c r="AC1784" s="36"/>
      <c r="AD1784" s="36"/>
      <c r="AE1784" s="36"/>
      <c r="AR1784" s="187" t="s">
        <v>295</v>
      </c>
      <c r="AT1784" s="187" t="s">
        <v>196</v>
      </c>
      <c r="AU1784" s="187" t="s">
        <v>88</v>
      </c>
      <c r="AY1784" s="19" t="s">
        <v>193</v>
      </c>
      <c r="BE1784" s="188">
        <f>IF(N1784="základní",J1784,0)</f>
        <v>0</v>
      </c>
      <c r="BF1784" s="188">
        <f>IF(N1784="snížená",J1784,0)</f>
        <v>0</v>
      </c>
      <c r="BG1784" s="188">
        <f>IF(N1784="zákl. přenesená",J1784,0)</f>
        <v>0</v>
      </c>
      <c r="BH1784" s="188">
        <f>IF(N1784="sníž. přenesená",J1784,0)</f>
        <v>0</v>
      </c>
      <c r="BI1784" s="188">
        <f>IF(N1784="nulová",J1784,0)</f>
        <v>0</v>
      </c>
      <c r="BJ1784" s="19" t="s">
        <v>86</v>
      </c>
      <c r="BK1784" s="188">
        <f>ROUND(I1784*H1784,2)</f>
        <v>0</v>
      </c>
      <c r="BL1784" s="19" t="s">
        <v>295</v>
      </c>
      <c r="BM1784" s="187" t="s">
        <v>1672</v>
      </c>
    </row>
    <row r="1785" spans="1:65" s="13" customFormat="1" ht="11.25">
      <c r="B1785" s="189"/>
      <c r="C1785" s="190"/>
      <c r="D1785" s="191" t="s">
        <v>202</v>
      </c>
      <c r="E1785" s="192" t="s">
        <v>19</v>
      </c>
      <c r="F1785" s="193" t="s">
        <v>203</v>
      </c>
      <c r="G1785" s="190"/>
      <c r="H1785" s="192" t="s">
        <v>19</v>
      </c>
      <c r="I1785" s="194"/>
      <c r="J1785" s="190"/>
      <c r="K1785" s="190"/>
      <c r="L1785" s="195"/>
      <c r="M1785" s="196"/>
      <c r="N1785" s="197"/>
      <c r="O1785" s="197"/>
      <c r="P1785" s="197"/>
      <c r="Q1785" s="197"/>
      <c r="R1785" s="197"/>
      <c r="S1785" s="197"/>
      <c r="T1785" s="198"/>
      <c r="AT1785" s="199" t="s">
        <v>202</v>
      </c>
      <c r="AU1785" s="199" t="s">
        <v>88</v>
      </c>
      <c r="AV1785" s="13" t="s">
        <v>86</v>
      </c>
      <c r="AW1785" s="13" t="s">
        <v>37</v>
      </c>
      <c r="AX1785" s="13" t="s">
        <v>78</v>
      </c>
      <c r="AY1785" s="199" t="s">
        <v>193</v>
      </c>
    </row>
    <row r="1786" spans="1:65" s="13" customFormat="1" ht="11.25">
      <c r="B1786" s="189"/>
      <c r="C1786" s="190"/>
      <c r="D1786" s="191" t="s">
        <v>202</v>
      </c>
      <c r="E1786" s="192" t="s">
        <v>19</v>
      </c>
      <c r="F1786" s="193" t="s">
        <v>547</v>
      </c>
      <c r="G1786" s="190"/>
      <c r="H1786" s="192" t="s">
        <v>19</v>
      </c>
      <c r="I1786" s="194"/>
      <c r="J1786" s="190"/>
      <c r="K1786" s="190"/>
      <c r="L1786" s="195"/>
      <c r="M1786" s="196"/>
      <c r="N1786" s="197"/>
      <c r="O1786" s="197"/>
      <c r="P1786" s="197"/>
      <c r="Q1786" s="197"/>
      <c r="R1786" s="197"/>
      <c r="S1786" s="197"/>
      <c r="T1786" s="198"/>
      <c r="AT1786" s="199" t="s">
        <v>202</v>
      </c>
      <c r="AU1786" s="199" t="s">
        <v>88</v>
      </c>
      <c r="AV1786" s="13" t="s">
        <v>86</v>
      </c>
      <c r="AW1786" s="13" t="s">
        <v>37</v>
      </c>
      <c r="AX1786" s="13" t="s">
        <v>78</v>
      </c>
      <c r="AY1786" s="199" t="s">
        <v>193</v>
      </c>
    </row>
    <row r="1787" spans="1:65" s="13" customFormat="1" ht="11.25">
      <c r="B1787" s="189"/>
      <c r="C1787" s="190"/>
      <c r="D1787" s="191" t="s">
        <v>202</v>
      </c>
      <c r="E1787" s="192" t="s">
        <v>19</v>
      </c>
      <c r="F1787" s="193" t="s">
        <v>338</v>
      </c>
      <c r="G1787" s="190"/>
      <c r="H1787" s="192" t="s">
        <v>19</v>
      </c>
      <c r="I1787" s="194"/>
      <c r="J1787" s="190"/>
      <c r="K1787" s="190"/>
      <c r="L1787" s="195"/>
      <c r="M1787" s="196"/>
      <c r="N1787" s="197"/>
      <c r="O1787" s="197"/>
      <c r="P1787" s="197"/>
      <c r="Q1787" s="197"/>
      <c r="R1787" s="197"/>
      <c r="S1787" s="197"/>
      <c r="T1787" s="198"/>
      <c r="AT1787" s="199" t="s">
        <v>202</v>
      </c>
      <c r="AU1787" s="199" t="s">
        <v>88</v>
      </c>
      <c r="AV1787" s="13" t="s">
        <v>86</v>
      </c>
      <c r="AW1787" s="13" t="s">
        <v>37</v>
      </c>
      <c r="AX1787" s="13" t="s">
        <v>78</v>
      </c>
      <c r="AY1787" s="199" t="s">
        <v>193</v>
      </c>
    </row>
    <row r="1788" spans="1:65" s="14" customFormat="1" ht="11.25">
      <c r="B1788" s="200"/>
      <c r="C1788" s="201"/>
      <c r="D1788" s="191" t="s">
        <v>202</v>
      </c>
      <c r="E1788" s="202" t="s">
        <v>19</v>
      </c>
      <c r="F1788" s="203" t="s">
        <v>1673</v>
      </c>
      <c r="G1788" s="201"/>
      <c r="H1788" s="204">
        <v>368</v>
      </c>
      <c r="I1788" s="205"/>
      <c r="J1788" s="201"/>
      <c r="K1788" s="201"/>
      <c r="L1788" s="206"/>
      <c r="M1788" s="207"/>
      <c r="N1788" s="208"/>
      <c r="O1788" s="208"/>
      <c r="P1788" s="208"/>
      <c r="Q1788" s="208"/>
      <c r="R1788" s="208"/>
      <c r="S1788" s="208"/>
      <c r="T1788" s="209"/>
      <c r="AT1788" s="210" t="s">
        <v>202</v>
      </c>
      <c r="AU1788" s="210" t="s">
        <v>88</v>
      </c>
      <c r="AV1788" s="14" t="s">
        <v>88</v>
      </c>
      <c r="AW1788" s="14" t="s">
        <v>37</v>
      </c>
      <c r="AX1788" s="14" t="s">
        <v>78</v>
      </c>
      <c r="AY1788" s="210" t="s">
        <v>193</v>
      </c>
    </row>
    <row r="1789" spans="1:65" s="15" customFormat="1" ht="11.25">
      <c r="B1789" s="211"/>
      <c r="C1789" s="212"/>
      <c r="D1789" s="191" t="s">
        <v>202</v>
      </c>
      <c r="E1789" s="213" t="s">
        <v>19</v>
      </c>
      <c r="F1789" s="214" t="s">
        <v>207</v>
      </c>
      <c r="G1789" s="212"/>
      <c r="H1789" s="215">
        <v>368</v>
      </c>
      <c r="I1789" s="216"/>
      <c r="J1789" s="212"/>
      <c r="K1789" s="212"/>
      <c r="L1789" s="217"/>
      <c r="M1789" s="218"/>
      <c r="N1789" s="219"/>
      <c r="O1789" s="219"/>
      <c r="P1789" s="219"/>
      <c r="Q1789" s="219"/>
      <c r="R1789" s="219"/>
      <c r="S1789" s="219"/>
      <c r="T1789" s="220"/>
      <c r="AT1789" s="221" t="s">
        <v>202</v>
      </c>
      <c r="AU1789" s="221" t="s">
        <v>88</v>
      </c>
      <c r="AV1789" s="15" t="s">
        <v>200</v>
      </c>
      <c r="AW1789" s="15" t="s">
        <v>37</v>
      </c>
      <c r="AX1789" s="15" t="s">
        <v>86</v>
      </c>
      <c r="AY1789" s="221" t="s">
        <v>193</v>
      </c>
    </row>
    <row r="1790" spans="1:65" s="2" customFormat="1" ht="24.2" customHeight="1">
      <c r="A1790" s="36"/>
      <c r="B1790" s="37"/>
      <c r="C1790" s="176" t="s">
        <v>1674</v>
      </c>
      <c r="D1790" s="176" t="s">
        <v>196</v>
      </c>
      <c r="E1790" s="177" t="s">
        <v>1675</v>
      </c>
      <c r="F1790" s="178" t="s">
        <v>1676</v>
      </c>
      <c r="G1790" s="179" t="s">
        <v>97</v>
      </c>
      <c r="H1790" s="180">
        <v>107.95099999999999</v>
      </c>
      <c r="I1790" s="181"/>
      <c r="J1790" s="182">
        <f>ROUND(I1790*H1790,2)</f>
        <v>0</v>
      </c>
      <c r="K1790" s="178" t="s">
        <v>212</v>
      </c>
      <c r="L1790" s="41"/>
      <c r="M1790" s="183" t="s">
        <v>19</v>
      </c>
      <c r="N1790" s="184" t="s">
        <v>49</v>
      </c>
      <c r="O1790" s="66"/>
      <c r="P1790" s="185">
        <f>O1790*H1790</f>
        <v>0</v>
      </c>
      <c r="Q1790" s="185">
        <v>4.4000000000000002E-4</v>
      </c>
      <c r="R1790" s="185">
        <f>Q1790*H1790</f>
        <v>4.7498439999999996E-2</v>
      </c>
      <c r="S1790" s="185">
        <v>0</v>
      </c>
      <c r="T1790" s="186">
        <f>S1790*H1790</f>
        <v>0</v>
      </c>
      <c r="U1790" s="36"/>
      <c r="V1790" s="36"/>
      <c r="W1790" s="36"/>
      <c r="X1790" s="36"/>
      <c r="Y1790" s="36"/>
      <c r="Z1790" s="36"/>
      <c r="AA1790" s="36"/>
      <c r="AB1790" s="36"/>
      <c r="AC1790" s="36"/>
      <c r="AD1790" s="36"/>
      <c r="AE1790" s="36"/>
      <c r="AR1790" s="187" t="s">
        <v>295</v>
      </c>
      <c r="AT1790" s="187" t="s">
        <v>196</v>
      </c>
      <c r="AU1790" s="187" t="s">
        <v>88</v>
      </c>
      <c r="AY1790" s="19" t="s">
        <v>193</v>
      </c>
      <c r="BE1790" s="188">
        <f>IF(N1790="základní",J1790,0)</f>
        <v>0</v>
      </c>
      <c r="BF1790" s="188">
        <f>IF(N1790="snížená",J1790,0)</f>
        <v>0</v>
      </c>
      <c r="BG1790" s="188">
        <f>IF(N1790="zákl. přenesená",J1790,0)</f>
        <v>0</v>
      </c>
      <c r="BH1790" s="188">
        <f>IF(N1790="sníž. přenesená",J1790,0)</f>
        <v>0</v>
      </c>
      <c r="BI1790" s="188">
        <f>IF(N1790="nulová",J1790,0)</f>
        <v>0</v>
      </c>
      <c r="BJ1790" s="19" t="s">
        <v>86</v>
      </c>
      <c r="BK1790" s="188">
        <f>ROUND(I1790*H1790,2)</f>
        <v>0</v>
      </c>
      <c r="BL1790" s="19" t="s">
        <v>295</v>
      </c>
      <c r="BM1790" s="187" t="s">
        <v>1677</v>
      </c>
    </row>
    <row r="1791" spans="1:65" s="2" customFormat="1" ht="11.25">
      <c r="A1791" s="36"/>
      <c r="B1791" s="37"/>
      <c r="C1791" s="38"/>
      <c r="D1791" s="222" t="s">
        <v>214</v>
      </c>
      <c r="E1791" s="38"/>
      <c r="F1791" s="223" t="s">
        <v>1678</v>
      </c>
      <c r="G1791" s="38"/>
      <c r="H1791" s="38"/>
      <c r="I1791" s="224"/>
      <c r="J1791" s="38"/>
      <c r="K1791" s="38"/>
      <c r="L1791" s="41"/>
      <c r="M1791" s="225"/>
      <c r="N1791" s="226"/>
      <c r="O1791" s="66"/>
      <c r="P1791" s="66"/>
      <c r="Q1791" s="66"/>
      <c r="R1791" s="66"/>
      <c r="S1791" s="66"/>
      <c r="T1791" s="67"/>
      <c r="U1791" s="36"/>
      <c r="V1791" s="36"/>
      <c r="W1791" s="36"/>
      <c r="X1791" s="36"/>
      <c r="Y1791" s="36"/>
      <c r="Z1791" s="36"/>
      <c r="AA1791" s="36"/>
      <c r="AB1791" s="36"/>
      <c r="AC1791" s="36"/>
      <c r="AD1791" s="36"/>
      <c r="AE1791" s="36"/>
      <c r="AT1791" s="19" t="s">
        <v>214</v>
      </c>
      <c r="AU1791" s="19" t="s">
        <v>88</v>
      </c>
    </row>
    <row r="1792" spans="1:65" s="13" customFormat="1" ht="11.25">
      <c r="B1792" s="189"/>
      <c r="C1792" s="190"/>
      <c r="D1792" s="191" t="s">
        <v>202</v>
      </c>
      <c r="E1792" s="192" t="s">
        <v>19</v>
      </c>
      <c r="F1792" s="193" t="s">
        <v>203</v>
      </c>
      <c r="G1792" s="190"/>
      <c r="H1792" s="192" t="s">
        <v>19</v>
      </c>
      <c r="I1792" s="194"/>
      <c r="J1792" s="190"/>
      <c r="K1792" s="190"/>
      <c r="L1792" s="195"/>
      <c r="M1792" s="196"/>
      <c r="N1792" s="197"/>
      <c r="O1792" s="197"/>
      <c r="P1792" s="197"/>
      <c r="Q1792" s="197"/>
      <c r="R1792" s="197"/>
      <c r="S1792" s="197"/>
      <c r="T1792" s="198"/>
      <c r="AT1792" s="199" t="s">
        <v>202</v>
      </c>
      <c r="AU1792" s="199" t="s">
        <v>88</v>
      </c>
      <c r="AV1792" s="13" t="s">
        <v>86</v>
      </c>
      <c r="AW1792" s="13" t="s">
        <v>37</v>
      </c>
      <c r="AX1792" s="13" t="s">
        <v>78</v>
      </c>
      <c r="AY1792" s="199" t="s">
        <v>193</v>
      </c>
    </row>
    <row r="1793" spans="2:51" s="13" customFormat="1" ht="11.25">
      <c r="B1793" s="189"/>
      <c r="C1793" s="190"/>
      <c r="D1793" s="191" t="s">
        <v>202</v>
      </c>
      <c r="E1793" s="192" t="s">
        <v>19</v>
      </c>
      <c r="F1793" s="193" t="s">
        <v>274</v>
      </c>
      <c r="G1793" s="190"/>
      <c r="H1793" s="192" t="s">
        <v>19</v>
      </c>
      <c r="I1793" s="194"/>
      <c r="J1793" s="190"/>
      <c r="K1793" s="190"/>
      <c r="L1793" s="195"/>
      <c r="M1793" s="196"/>
      <c r="N1793" s="197"/>
      <c r="O1793" s="197"/>
      <c r="P1793" s="197"/>
      <c r="Q1793" s="197"/>
      <c r="R1793" s="197"/>
      <c r="S1793" s="197"/>
      <c r="T1793" s="198"/>
      <c r="AT1793" s="199" t="s">
        <v>202</v>
      </c>
      <c r="AU1793" s="199" t="s">
        <v>88</v>
      </c>
      <c r="AV1793" s="13" t="s">
        <v>86</v>
      </c>
      <c r="AW1793" s="13" t="s">
        <v>37</v>
      </c>
      <c r="AX1793" s="13" t="s">
        <v>78</v>
      </c>
      <c r="AY1793" s="199" t="s">
        <v>193</v>
      </c>
    </row>
    <row r="1794" spans="2:51" s="13" customFormat="1" ht="11.25">
      <c r="B1794" s="189"/>
      <c r="C1794" s="190"/>
      <c r="D1794" s="191" t="s">
        <v>202</v>
      </c>
      <c r="E1794" s="192" t="s">
        <v>19</v>
      </c>
      <c r="F1794" s="193" t="s">
        <v>1657</v>
      </c>
      <c r="G1794" s="190"/>
      <c r="H1794" s="192" t="s">
        <v>19</v>
      </c>
      <c r="I1794" s="194"/>
      <c r="J1794" s="190"/>
      <c r="K1794" s="190"/>
      <c r="L1794" s="195"/>
      <c r="M1794" s="196"/>
      <c r="N1794" s="197"/>
      <c r="O1794" s="197"/>
      <c r="P1794" s="197"/>
      <c r="Q1794" s="197"/>
      <c r="R1794" s="197"/>
      <c r="S1794" s="197"/>
      <c r="T1794" s="198"/>
      <c r="AT1794" s="199" t="s">
        <v>202</v>
      </c>
      <c r="AU1794" s="199" t="s">
        <v>88</v>
      </c>
      <c r="AV1794" s="13" t="s">
        <v>86</v>
      </c>
      <c r="AW1794" s="13" t="s">
        <v>37</v>
      </c>
      <c r="AX1794" s="13" t="s">
        <v>78</v>
      </c>
      <c r="AY1794" s="199" t="s">
        <v>193</v>
      </c>
    </row>
    <row r="1795" spans="2:51" s="14" customFormat="1" ht="11.25">
      <c r="B1795" s="200"/>
      <c r="C1795" s="201"/>
      <c r="D1795" s="191" t="s">
        <v>202</v>
      </c>
      <c r="E1795" s="202" t="s">
        <v>19</v>
      </c>
      <c r="F1795" s="203" t="s">
        <v>1658</v>
      </c>
      <c r="G1795" s="201"/>
      <c r="H1795" s="204">
        <v>15.428000000000001</v>
      </c>
      <c r="I1795" s="205"/>
      <c r="J1795" s="201"/>
      <c r="K1795" s="201"/>
      <c r="L1795" s="206"/>
      <c r="M1795" s="207"/>
      <c r="N1795" s="208"/>
      <c r="O1795" s="208"/>
      <c r="P1795" s="208"/>
      <c r="Q1795" s="208"/>
      <c r="R1795" s="208"/>
      <c r="S1795" s="208"/>
      <c r="T1795" s="209"/>
      <c r="AT1795" s="210" t="s">
        <v>202</v>
      </c>
      <c r="AU1795" s="210" t="s">
        <v>88</v>
      </c>
      <c r="AV1795" s="14" t="s">
        <v>88</v>
      </c>
      <c r="AW1795" s="14" t="s">
        <v>37</v>
      </c>
      <c r="AX1795" s="14" t="s">
        <v>78</v>
      </c>
      <c r="AY1795" s="210" t="s">
        <v>193</v>
      </c>
    </row>
    <row r="1796" spans="2:51" s="14" customFormat="1" ht="11.25">
      <c r="B1796" s="200"/>
      <c r="C1796" s="201"/>
      <c r="D1796" s="191" t="s">
        <v>202</v>
      </c>
      <c r="E1796" s="202" t="s">
        <v>19</v>
      </c>
      <c r="F1796" s="203" t="s">
        <v>1659</v>
      </c>
      <c r="G1796" s="201"/>
      <c r="H1796" s="204">
        <v>8.5269999999999992</v>
      </c>
      <c r="I1796" s="205"/>
      <c r="J1796" s="201"/>
      <c r="K1796" s="201"/>
      <c r="L1796" s="206"/>
      <c r="M1796" s="207"/>
      <c r="N1796" s="208"/>
      <c r="O1796" s="208"/>
      <c r="P1796" s="208"/>
      <c r="Q1796" s="208"/>
      <c r="R1796" s="208"/>
      <c r="S1796" s="208"/>
      <c r="T1796" s="209"/>
      <c r="AT1796" s="210" t="s">
        <v>202</v>
      </c>
      <c r="AU1796" s="210" t="s">
        <v>88</v>
      </c>
      <c r="AV1796" s="14" t="s">
        <v>88</v>
      </c>
      <c r="AW1796" s="14" t="s">
        <v>37</v>
      </c>
      <c r="AX1796" s="14" t="s">
        <v>78</v>
      </c>
      <c r="AY1796" s="210" t="s">
        <v>193</v>
      </c>
    </row>
    <row r="1797" spans="2:51" s="16" customFormat="1" ht="11.25">
      <c r="B1797" s="227"/>
      <c r="C1797" s="228"/>
      <c r="D1797" s="191" t="s">
        <v>202</v>
      </c>
      <c r="E1797" s="229" t="s">
        <v>19</v>
      </c>
      <c r="F1797" s="230" t="s">
        <v>230</v>
      </c>
      <c r="G1797" s="228"/>
      <c r="H1797" s="231">
        <v>23.954999999999998</v>
      </c>
      <c r="I1797" s="232"/>
      <c r="J1797" s="228"/>
      <c r="K1797" s="228"/>
      <c r="L1797" s="233"/>
      <c r="M1797" s="234"/>
      <c r="N1797" s="235"/>
      <c r="O1797" s="235"/>
      <c r="P1797" s="235"/>
      <c r="Q1797" s="235"/>
      <c r="R1797" s="235"/>
      <c r="S1797" s="235"/>
      <c r="T1797" s="236"/>
      <c r="AT1797" s="237" t="s">
        <v>202</v>
      </c>
      <c r="AU1797" s="237" t="s">
        <v>88</v>
      </c>
      <c r="AV1797" s="16" t="s">
        <v>194</v>
      </c>
      <c r="AW1797" s="16" t="s">
        <v>37</v>
      </c>
      <c r="AX1797" s="16" t="s">
        <v>78</v>
      </c>
      <c r="AY1797" s="237" t="s">
        <v>193</v>
      </c>
    </row>
    <row r="1798" spans="2:51" s="13" customFormat="1" ht="11.25">
      <c r="B1798" s="189"/>
      <c r="C1798" s="190"/>
      <c r="D1798" s="191" t="s">
        <v>202</v>
      </c>
      <c r="E1798" s="192" t="s">
        <v>19</v>
      </c>
      <c r="F1798" s="193" t="s">
        <v>1660</v>
      </c>
      <c r="G1798" s="190"/>
      <c r="H1798" s="192" t="s">
        <v>19</v>
      </c>
      <c r="I1798" s="194"/>
      <c r="J1798" s="190"/>
      <c r="K1798" s="190"/>
      <c r="L1798" s="195"/>
      <c r="M1798" s="196"/>
      <c r="N1798" s="197"/>
      <c r="O1798" s="197"/>
      <c r="P1798" s="197"/>
      <c r="Q1798" s="197"/>
      <c r="R1798" s="197"/>
      <c r="S1798" s="197"/>
      <c r="T1798" s="198"/>
      <c r="AT1798" s="199" t="s">
        <v>202</v>
      </c>
      <c r="AU1798" s="199" t="s">
        <v>88</v>
      </c>
      <c r="AV1798" s="13" t="s">
        <v>86</v>
      </c>
      <c r="AW1798" s="13" t="s">
        <v>37</v>
      </c>
      <c r="AX1798" s="13" t="s">
        <v>78</v>
      </c>
      <c r="AY1798" s="199" t="s">
        <v>193</v>
      </c>
    </row>
    <row r="1799" spans="2:51" s="13" customFormat="1" ht="11.25">
      <c r="B1799" s="189"/>
      <c r="C1799" s="190"/>
      <c r="D1799" s="191" t="s">
        <v>202</v>
      </c>
      <c r="E1799" s="192" t="s">
        <v>19</v>
      </c>
      <c r="F1799" s="193" t="s">
        <v>1661</v>
      </c>
      <c r="G1799" s="190"/>
      <c r="H1799" s="192" t="s">
        <v>19</v>
      </c>
      <c r="I1799" s="194"/>
      <c r="J1799" s="190"/>
      <c r="K1799" s="190"/>
      <c r="L1799" s="195"/>
      <c r="M1799" s="196"/>
      <c r="N1799" s="197"/>
      <c r="O1799" s="197"/>
      <c r="P1799" s="197"/>
      <c r="Q1799" s="197"/>
      <c r="R1799" s="197"/>
      <c r="S1799" s="197"/>
      <c r="T1799" s="198"/>
      <c r="AT1799" s="199" t="s">
        <v>202</v>
      </c>
      <c r="AU1799" s="199" t="s">
        <v>88</v>
      </c>
      <c r="AV1799" s="13" t="s">
        <v>86</v>
      </c>
      <c r="AW1799" s="13" t="s">
        <v>37</v>
      </c>
      <c r="AX1799" s="13" t="s">
        <v>78</v>
      </c>
      <c r="AY1799" s="199" t="s">
        <v>193</v>
      </c>
    </row>
    <row r="1800" spans="2:51" s="14" customFormat="1" ht="11.25">
      <c r="B1800" s="200"/>
      <c r="C1800" s="201"/>
      <c r="D1800" s="191" t="s">
        <v>202</v>
      </c>
      <c r="E1800" s="202" t="s">
        <v>19</v>
      </c>
      <c r="F1800" s="203" t="s">
        <v>1662</v>
      </c>
      <c r="G1800" s="201"/>
      <c r="H1800" s="204">
        <v>15.345000000000001</v>
      </c>
      <c r="I1800" s="205"/>
      <c r="J1800" s="201"/>
      <c r="K1800" s="201"/>
      <c r="L1800" s="206"/>
      <c r="M1800" s="207"/>
      <c r="N1800" s="208"/>
      <c r="O1800" s="208"/>
      <c r="P1800" s="208"/>
      <c r="Q1800" s="208"/>
      <c r="R1800" s="208"/>
      <c r="S1800" s="208"/>
      <c r="T1800" s="209"/>
      <c r="AT1800" s="210" t="s">
        <v>202</v>
      </c>
      <c r="AU1800" s="210" t="s">
        <v>88</v>
      </c>
      <c r="AV1800" s="14" t="s">
        <v>88</v>
      </c>
      <c r="AW1800" s="14" t="s">
        <v>37</v>
      </c>
      <c r="AX1800" s="14" t="s">
        <v>78</v>
      </c>
      <c r="AY1800" s="210" t="s">
        <v>193</v>
      </c>
    </row>
    <row r="1801" spans="2:51" s="13" customFormat="1" ht="11.25">
      <c r="B1801" s="189"/>
      <c r="C1801" s="190"/>
      <c r="D1801" s="191" t="s">
        <v>202</v>
      </c>
      <c r="E1801" s="192" t="s">
        <v>19</v>
      </c>
      <c r="F1801" s="193" t="s">
        <v>599</v>
      </c>
      <c r="G1801" s="190"/>
      <c r="H1801" s="192" t="s">
        <v>19</v>
      </c>
      <c r="I1801" s="194"/>
      <c r="J1801" s="190"/>
      <c r="K1801" s="190"/>
      <c r="L1801" s="195"/>
      <c r="M1801" s="196"/>
      <c r="N1801" s="197"/>
      <c r="O1801" s="197"/>
      <c r="P1801" s="197"/>
      <c r="Q1801" s="197"/>
      <c r="R1801" s="197"/>
      <c r="S1801" s="197"/>
      <c r="T1801" s="198"/>
      <c r="AT1801" s="199" t="s">
        <v>202</v>
      </c>
      <c r="AU1801" s="199" t="s">
        <v>88</v>
      </c>
      <c r="AV1801" s="13" t="s">
        <v>86</v>
      </c>
      <c r="AW1801" s="13" t="s">
        <v>37</v>
      </c>
      <c r="AX1801" s="13" t="s">
        <v>78</v>
      </c>
      <c r="AY1801" s="199" t="s">
        <v>193</v>
      </c>
    </row>
    <row r="1802" spans="2:51" s="14" customFormat="1" ht="11.25">
      <c r="B1802" s="200"/>
      <c r="C1802" s="201"/>
      <c r="D1802" s="191" t="s">
        <v>202</v>
      </c>
      <c r="E1802" s="202" t="s">
        <v>19</v>
      </c>
      <c r="F1802" s="203" t="s">
        <v>1663</v>
      </c>
      <c r="G1802" s="201"/>
      <c r="H1802" s="204">
        <v>13.484999999999999</v>
      </c>
      <c r="I1802" s="205"/>
      <c r="J1802" s="201"/>
      <c r="K1802" s="201"/>
      <c r="L1802" s="206"/>
      <c r="M1802" s="207"/>
      <c r="N1802" s="208"/>
      <c r="O1802" s="208"/>
      <c r="P1802" s="208"/>
      <c r="Q1802" s="208"/>
      <c r="R1802" s="208"/>
      <c r="S1802" s="208"/>
      <c r="T1802" s="209"/>
      <c r="AT1802" s="210" t="s">
        <v>202</v>
      </c>
      <c r="AU1802" s="210" t="s">
        <v>88</v>
      </c>
      <c r="AV1802" s="14" t="s">
        <v>88</v>
      </c>
      <c r="AW1802" s="14" t="s">
        <v>37</v>
      </c>
      <c r="AX1802" s="14" t="s">
        <v>78</v>
      </c>
      <c r="AY1802" s="210" t="s">
        <v>193</v>
      </c>
    </row>
    <row r="1803" spans="2:51" s="14" customFormat="1" ht="11.25">
      <c r="B1803" s="200"/>
      <c r="C1803" s="201"/>
      <c r="D1803" s="191" t="s">
        <v>202</v>
      </c>
      <c r="E1803" s="202" t="s">
        <v>19</v>
      </c>
      <c r="F1803" s="203" t="s">
        <v>1664</v>
      </c>
      <c r="G1803" s="201"/>
      <c r="H1803" s="204">
        <v>11.62</v>
      </c>
      <c r="I1803" s="205"/>
      <c r="J1803" s="201"/>
      <c r="K1803" s="201"/>
      <c r="L1803" s="206"/>
      <c r="M1803" s="207"/>
      <c r="N1803" s="208"/>
      <c r="O1803" s="208"/>
      <c r="P1803" s="208"/>
      <c r="Q1803" s="208"/>
      <c r="R1803" s="208"/>
      <c r="S1803" s="208"/>
      <c r="T1803" s="209"/>
      <c r="AT1803" s="210" t="s">
        <v>202</v>
      </c>
      <c r="AU1803" s="210" t="s">
        <v>88</v>
      </c>
      <c r="AV1803" s="14" t="s">
        <v>88</v>
      </c>
      <c r="AW1803" s="14" t="s">
        <v>37</v>
      </c>
      <c r="AX1803" s="14" t="s">
        <v>78</v>
      </c>
      <c r="AY1803" s="210" t="s">
        <v>193</v>
      </c>
    </row>
    <row r="1804" spans="2:51" s="14" customFormat="1" ht="11.25">
      <c r="B1804" s="200"/>
      <c r="C1804" s="201"/>
      <c r="D1804" s="191" t="s">
        <v>202</v>
      </c>
      <c r="E1804" s="202" t="s">
        <v>19</v>
      </c>
      <c r="F1804" s="203" t="s">
        <v>1665</v>
      </c>
      <c r="G1804" s="201"/>
      <c r="H1804" s="204">
        <v>31.416</v>
      </c>
      <c r="I1804" s="205"/>
      <c r="J1804" s="201"/>
      <c r="K1804" s="201"/>
      <c r="L1804" s="206"/>
      <c r="M1804" s="207"/>
      <c r="N1804" s="208"/>
      <c r="O1804" s="208"/>
      <c r="P1804" s="208"/>
      <c r="Q1804" s="208"/>
      <c r="R1804" s="208"/>
      <c r="S1804" s="208"/>
      <c r="T1804" s="209"/>
      <c r="AT1804" s="210" t="s">
        <v>202</v>
      </c>
      <c r="AU1804" s="210" t="s">
        <v>88</v>
      </c>
      <c r="AV1804" s="14" t="s">
        <v>88</v>
      </c>
      <c r="AW1804" s="14" t="s">
        <v>37</v>
      </c>
      <c r="AX1804" s="14" t="s">
        <v>78</v>
      </c>
      <c r="AY1804" s="210" t="s">
        <v>193</v>
      </c>
    </row>
    <row r="1805" spans="2:51" s="14" customFormat="1" ht="11.25">
      <c r="B1805" s="200"/>
      <c r="C1805" s="201"/>
      <c r="D1805" s="191" t="s">
        <v>202</v>
      </c>
      <c r="E1805" s="202" t="s">
        <v>19</v>
      </c>
      <c r="F1805" s="203" t="s">
        <v>1666</v>
      </c>
      <c r="G1805" s="201"/>
      <c r="H1805" s="204">
        <v>18.757999999999999</v>
      </c>
      <c r="I1805" s="205"/>
      <c r="J1805" s="201"/>
      <c r="K1805" s="201"/>
      <c r="L1805" s="206"/>
      <c r="M1805" s="207"/>
      <c r="N1805" s="208"/>
      <c r="O1805" s="208"/>
      <c r="P1805" s="208"/>
      <c r="Q1805" s="208"/>
      <c r="R1805" s="208"/>
      <c r="S1805" s="208"/>
      <c r="T1805" s="209"/>
      <c r="AT1805" s="210" t="s">
        <v>202</v>
      </c>
      <c r="AU1805" s="210" t="s">
        <v>88</v>
      </c>
      <c r="AV1805" s="14" t="s">
        <v>88</v>
      </c>
      <c r="AW1805" s="14" t="s">
        <v>37</v>
      </c>
      <c r="AX1805" s="14" t="s">
        <v>78</v>
      </c>
      <c r="AY1805" s="210" t="s">
        <v>193</v>
      </c>
    </row>
    <row r="1806" spans="2:51" s="16" customFormat="1" ht="11.25">
      <c r="B1806" s="227"/>
      <c r="C1806" s="228"/>
      <c r="D1806" s="191" t="s">
        <v>202</v>
      </c>
      <c r="E1806" s="229" t="s">
        <v>19</v>
      </c>
      <c r="F1806" s="230" t="s">
        <v>230</v>
      </c>
      <c r="G1806" s="228"/>
      <c r="H1806" s="231">
        <v>90.623999999999995</v>
      </c>
      <c r="I1806" s="232"/>
      <c r="J1806" s="228"/>
      <c r="K1806" s="228"/>
      <c r="L1806" s="233"/>
      <c r="M1806" s="234"/>
      <c r="N1806" s="235"/>
      <c r="O1806" s="235"/>
      <c r="P1806" s="235"/>
      <c r="Q1806" s="235"/>
      <c r="R1806" s="235"/>
      <c r="S1806" s="235"/>
      <c r="T1806" s="236"/>
      <c r="AT1806" s="237" t="s">
        <v>202</v>
      </c>
      <c r="AU1806" s="237" t="s">
        <v>88</v>
      </c>
      <c r="AV1806" s="16" t="s">
        <v>194</v>
      </c>
      <c r="AW1806" s="16" t="s">
        <v>37</v>
      </c>
      <c r="AX1806" s="16" t="s">
        <v>78</v>
      </c>
      <c r="AY1806" s="237" t="s">
        <v>193</v>
      </c>
    </row>
    <row r="1807" spans="2:51" s="14" customFormat="1" ht="11.25">
      <c r="B1807" s="200"/>
      <c r="C1807" s="201"/>
      <c r="D1807" s="191" t="s">
        <v>202</v>
      </c>
      <c r="E1807" s="202" t="s">
        <v>19</v>
      </c>
      <c r="F1807" s="203" t="s">
        <v>1667</v>
      </c>
      <c r="G1807" s="201"/>
      <c r="H1807" s="204">
        <v>-6.6280000000000001</v>
      </c>
      <c r="I1807" s="205"/>
      <c r="J1807" s="201"/>
      <c r="K1807" s="201"/>
      <c r="L1807" s="206"/>
      <c r="M1807" s="207"/>
      <c r="N1807" s="208"/>
      <c r="O1807" s="208"/>
      <c r="P1807" s="208"/>
      <c r="Q1807" s="208"/>
      <c r="R1807" s="208"/>
      <c r="S1807" s="208"/>
      <c r="T1807" s="209"/>
      <c r="AT1807" s="210" t="s">
        <v>202</v>
      </c>
      <c r="AU1807" s="210" t="s">
        <v>88</v>
      </c>
      <c r="AV1807" s="14" t="s">
        <v>88</v>
      </c>
      <c r="AW1807" s="14" t="s">
        <v>37</v>
      </c>
      <c r="AX1807" s="14" t="s">
        <v>78</v>
      </c>
      <c r="AY1807" s="210" t="s">
        <v>193</v>
      </c>
    </row>
    <row r="1808" spans="2:51" s="16" customFormat="1" ht="11.25">
      <c r="B1808" s="227"/>
      <c r="C1808" s="228"/>
      <c r="D1808" s="191" t="s">
        <v>202</v>
      </c>
      <c r="E1808" s="229" t="s">
        <v>19</v>
      </c>
      <c r="F1808" s="230" t="s">
        <v>230</v>
      </c>
      <c r="G1808" s="228"/>
      <c r="H1808" s="231">
        <v>-6.6280000000000001</v>
      </c>
      <c r="I1808" s="232"/>
      <c r="J1808" s="228"/>
      <c r="K1808" s="228"/>
      <c r="L1808" s="233"/>
      <c r="M1808" s="234"/>
      <c r="N1808" s="235"/>
      <c r="O1808" s="235"/>
      <c r="P1808" s="235"/>
      <c r="Q1808" s="235"/>
      <c r="R1808" s="235"/>
      <c r="S1808" s="235"/>
      <c r="T1808" s="236"/>
      <c r="AT1808" s="237" t="s">
        <v>202</v>
      </c>
      <c r="AU1808" s="237" t="s">
        <v>88</v>
      </c>
      <c r="AV1808" s="16" t="s">
        <v>194</v>
      </c>
      <c r="AW1808" s="16" t="s">
        <v>37</v>
      </c>
      <c r="AX1808" s="16" t="s">
        <v>78</v>
      </c>
      <c r="AY1808" s="237" t="s">
        <v>193</v>
      </c>
    </row>
    <row r="1809" spans="1:65" s="15" customFormat="1" ht="11.25">
      <c r="B1809" s="211"/>
      <c r="C1809" s="212"/>
      <c r="D1809" s="191" t="s">
        <v>202</v>
      </c>
      <c r="E1809" s="213" t="s">
        <v>19</v>
      </c>
      <c r="F1809" s="214" t="s">
        <v>207</v>
      </c>
      <c r="G1809" s="212"/>
      <c r="H1809" s="215">
        <v>107.95099999999999</v>
      </c>
      <c r="I1809" s="216"/>
      <c r="J1809" s="212"/>
      <c r="K1809" s="212"/>
      <c r="L1809" s="217"/>
      <c r="M1809" s="218"/>
      <c r="N1809" s="219"/>
      <c r="O1809" s="219"/>
      <c r="P1809" s="219"/>
      <c r="Q1809" s="219"/>
      <c r="R1809" s="219"/>
      <c r="S1809" s="219"/>
      <c r="T1809" s="220"/>
      <c r="AT1809" s="221" t="s">
        <v>202</v>
      </c>
      <c r="AU1809" s="221" t="s">
        <v>88</v>
      </c>
      <c r="AV1809" s="15" t="s">
        <v>200</v>
      </c>
      <c r="AW1809" s="15" t="s">
        <v>37</v>
      </c>
      <c r="AX1809" s="15" t="s">
        <v>86</v>
      </c>
      <c r="AY1809" s="221" t="s">
        <v>193</v>
      </c>
    </row>
    <row r="1810" spans="1:65" s="2" customFormat="1" ht="33" customHeight="1">
      <c r="A1810" s="36"/>
      <c r="B1810" s="37"/>
      <c r="C1810" s="176" t="s">
        <v>1679</v>
      </c>
      <c r="D1810" s="176" t="s">
        <v>196</v>
      </c>
      <c r="E1810" s="177" t="s">
        <v>1680</v>
      </c>
      <c r="F1810" s="178" t="s">
        <v>1681</v>
      </c>
      <c r="G1810" s="179" t="s">
        <v>97</v>
      </c>
      <c r="H1810" s="180">
        <v>598.04999999999995</v>
      </c>
      <c r="I1810" s="181"/>
      <c r="J1810" s="182">
        <f>ROUND(I1810*H1810,2)</f>
        <v>0</v>
      </c>
      <c r="K1810" s="178" t="s">
        <v>212</v>
      </c>
      <c r="L1810" s="41"/>
      <c r="M1810" s="183" t="s">
        <v>19</v>
      </c>
      <c r="N1810" s="184" t="s">
        <v>49</v>
      </c>
      <c r="O1810" s="66"/>
      <c r="P1810" s="185">
        <f>O1810*H1810</f>
        <v>0</v>
      </c>
      <c r="Q1810" s="185">
        <v>2.0000000000000001E-4</v>
      </c>
      <c r="R1810" s="185">
        <f>Q1810*H1810</f>
        <v>0.11960999999999999</v>
      </c>
      <c r="S1810" s="185">
        <v>0</v>
      </c>
      <c r="T1810" s="186">
        <f>S1810*H1810</f>
        <v>0</v>
      </c>
      <c r="U1810" s="36"/>
      <c r="V1810" s="36"/>
      <c r="W1810" s="36"/>
      <c r="X1810" s="36"/>
      <c r="Y1810" s="36"/>
      <c r="Z1810" s="36"/>
      <c r="AA1810" s="36"/>
      <c r="AB1810" s="36"/>
      <c r="AC1810" s="36"/>
      <c r="AD1810" s="36"/>
      <c r="AE1810" s="36"/>
      <c r="AR1810" s="187" t="s">
        <v>295</v>
      </c>
      <c r="AT1810" s="187" t="s">
        <v>196</v>
      </c>
      <c r="AU1810" s="187" t="s">
        <v>88</v>
      </c>
      <c r="AY1810" s="19" t="s">
        <v>193</v>
      </c>
      <c r="BE1810" s="188">
        <f>IF(N1810="základní",J1810,0)</f>
        <v>0</v>
      </c>
      <c r="BF1810" s="188">
        <f>IF(N1810="snížená",J1810,0)</f>
        <v>0</v>
      </c>
      <c r="BG1810" s="188">
        <f>IF(N1810="zákl. přenesená",J1810,0)</f>
        <v>0</v>
      </c>
      <c r="BH1810" s="188">
        <f>IF(N1810="sníž. přenesená",J1810,0)</f>
        <v>0</v>
      </c>
      <c r="BI1810" s="188">
        <f>IF(N1810="nulová",J1810,0)</f>
        <v>0</v>
      </c>
      <c r="BJ1810" s="19" t="s">
        <v>86</v>
      </c>
      <c r="BK1810" s="188">
        <f>ROUND(I1810*H1810,2)</f>
        <v>0</v>
      </c>
      <c r="BL1810" s="19" t="s">
        <v>295</v>
      </c>
      <c r="BM1810" s="187" t="s">
        <v>1682</v>
      </c>
    </row>
    <row r="1811" spans="1:65" s="2" customFormat="1" ht="11.25">
      <c r="A1811" s="36"/>
      <c r="B1811" s="37"/>
      <c r="C1811" s="38"/>
      <c r="D1811" s="222" t="s">
        <v>214</v>
      </c>
      <c r="E1811" s="38"/>
      <c r="F1811" s="223" t="s">
        <v>1683</v>
      </c>
      <c r="G1811" s="38"/>
      <c r="H1811" s="38"/>
      <c r="I1811" s="224"/>
      <c r="J1811" s="38"/>
      <c r="K1811" s="38"/>
      <c r="L1811" s="41"/>
      <c r="M1811" s="225"/>
      <c r="N1811" s="226"/>
      <c r="O1811" s="66"/>
      <c r="P1811" s="66"/>
      <c r="Q1811" s="66"/>
      <c r="R1811" s="66"/>
      <c r="S1811" s="66"/>
      <c r="T1811" s="67"/>
      <c r="U1811" s="36"/>
      <c r="V1811" s="36"/>
      <c r="W1811" s="36"/>
      <c r="X1811" s="36"/>
      <c r="Y1811" s="36"/>
      <c r="Z1811" s="36"/>
      <c r="AA1811" s="36"/>
      <c r="AB1811" s="36"/>
      <c r="AC1811" s="36"/>
      <c r="AD1811" s="36"/>
      <c r="AE1811" s="36"/>
      <c r="AT1811" s="19" t="s">
        <v>214</v>
      </c>
      <c r="AU1811" s="19" t="s">
        <v>88</v>
      </c>
    </row>
    <row r="1812" spans="1:65" s="13" customFormat="1" ht="11.25">
      <c r="B1812" s="189"/>
      <c r="C1812" s="190"/>
      <c r="D1812" s="191" t="s">
        <v>202</v>
      </c>
      <c r="E1812" s="192" t="s">
        <v>19</v>
      </c>
      <c r="F1812" s="193" t="s">
        <v>203</v>
      </c>
      <c r="G1812" s="190"/>
      <c r="H1812" s="192" t="s">
        <v>19</v>
      </c>
      <c r="I1812" s="194"/>
      <c r="J1812" s="190"/>
      <c r="K1812" s="190"/>
      <c r="L1812" s="195"/>
      <c r="M1812" s="196"/>
      <c r="N1812" s="197"/>
      <c r="O1812" s="197"/>
      <c r="P1812" s="197"/>
      <c r="Q1812" s="197"/>
      <c r="R1812" s="197"/>
      <c r="S1812" s="197"/>
      <c r="T1812" s="198"/>
      <c r="AT1812" s="199" t="s">
        <v>202</v>
      </c>
      <c r="AU1812" s="199" t="s">
        <v>88</v>
      </c>
      <c r="AV1812" s="13" t="s">
        <v>86</v>
      </c>
      <c r="AW1812" s="13" t="s">
        <v>37</v>
      </c>
      <c r="AX1812" s="13" t="s">
        <v>78</v>
      </c>
      <c r="AY1812" s="199" t="s">
        <v>193</v>
      </c>
    </row>
    <row r="1813" spans="1:65" s="13" customFormat="1" ht="22.5">
      <c r="B1813" s="189"/>
      <c r="C1813" s="190"/>
      <c r="D1813" s="191" t="s">
        <v>202</v>
      </c>
      <c r="E1813" s="192" t="s">
        <v>19</v>
      </c>
      <c r="F1813" s="193" t="s">
        <v>1160</v>
      </c>
      <c r="G1813" s="190"/>
      <c r="H1813" s="192" t="s">
        <v>19</v>
      </c>
      <c r="I1813" s="194"/>
      <c r="J1813" s="190"/>
      <c r="K1813" s="190"/>
      <c r="L1813" s="195"/>
      <c r="M1813" s="196"/>
      <c r="N1813" s="197"/>
      <c r="O1813" s="197"/>
      <c r="P1813" s="197"/>
      <c r="Q1813" s="197"/>
      <c r="R1813" s="197"/>
      <c r="S1813" s="197"/>
      <c r="T1813" s="198"/>
      <c r="AT1813" s="199" t="s">
        <v>202</v>
      </c>
      <c r="AU1813" s="199" t="s">
        <v>88</v>
      </c>
      <c r="AV1813" s="13" t="s">
        <v>86</v>
      </c>
      <c r="AW1813" s="13" t="s">
        <v>37</v>
      </c>
      <c r="AX1813" s="13" t="s">
        <v>78</v>
      </c>
      <c r="AY1813" s="199" t="s">
        <v>193</v>
      </c>
    </row>
    <row r="1814" spans="1:65" s="14" customFormat="1" ht="11.25">
      <c r="B1814" s="200"/>
      <c r="C1814" s="201"/>
      <c r="D1814" s="191" t="s">
        <v>202</v>
      </c>
      <c r="E1814" s="202" t="s">
        <v>19</v>
      </c>
      <c r="F1814" s="203" t="s">
        <v>1656</v>
      </c>
      <c r="G1814" s="201"/>
      <c r="H1814" s="204">
        <v>93.12</v>
      </c>
      <c r="I1814" s="205"/>
      <c r="J1814" s="201"/>
      <c r="K1814" s="201"/>
      <c r="L1814" s="206"/>
      <c r="M1814" s="207"/>
      <c r="N1814" s="208"/>
      <c r="O1814" s="208"/>
      <c r="P1814" s="208"/>
      <c r="Q1814" s="208"/>
      <c r="R1814" s="208"/>
      <c r="S1814" s="208"/>
      <c r="T1814" s="209"/>
      <c r="AT1814" s="210" t="s">
        <v>202</v>
      </c>
      <c r="AU1814" s="210" t="s">
        <v>88</v>
      </c>
      <c r="AV1814" s="14" t="s">
        <v>88</v>
      </c>
      <c r="AW1814" s="14" t="s">
        <v>37</v>
      </c>
      <c r="AX1814" s="14" t="s">
        <v>78</v>
      </c>
      <c r="AY1814" s="210" t="s">
        <v>193</v>
      </c>
    </row>
    <row r="1815" spans="1:65" s="16" customFormat="1" ht="11.25">
      <c r="B1815" s="227"/>
      <c r="C1815" s="228"/>
      <c r="D1815" s="191" t="s">
        <v>202</v>
      </c>
      <c r="E1815" s="229" t="s">
        <v>19</v>
      </c>
      <c r="F1815" s="230" t="s">
        <v>230</v>
      </c>
      <c r="G1815" s="228"/>
      <c r="H1815" s="231">
        <v>93.12</v>
      </c>
      <c r="I1815" s="232"/>
      <c r="J1815" s="228"/>
      <c r="K1815" s="228"/>
      <c r="L1815" s="233"/>
      <c r="M1815" s="234"/>
      <c r="N1815" s="235"/>
      <c r="O1815" s="235"/>
      <c r="P1815" s="235"/>
      <c r="Q1815" s="235"/>
      <c r="R1815" s="235"/>
      <c r="S1815" s="235"/>
      <c r="T1815" s="236"/>
      <c r="AT1815" s="237" t="s">
        <v>202</v>
      </c>
      <c r="AU1815" s="237" t="s">
        <v>88</v>
      </c>
      <c r="AV1815" s="16" t="s">
        <v>194</v>
      </c>
      <c r="AW1815" s="16" t="s">
        <v>37</v>
      </c>
      <c r="AX1815" s="16" t="s">
        <v>78</v>
      </c>
      <c r="AY1815" s="237" t="s">
        <v>193</v>
      </c>
    </row>
    <row r="1816" spans="1:65" s="13" customFormat="1" ht="11.25">
      <c r="B1816" s="189"/>
      <c r="C1816" s="190"/>
      <c r="D1816" s="191" t="s">
        <v>202</v>
      </c>
      <c r="E1816" s="192" t="s">
        <v>19</v>
      </c>
      <c r="F1816" s="193" t="s">
        <v>338</v>
      </c>
      <c r="G1816" s="190"/>
      <c r="H1816" s="192" t="s">
        <v>19</v>
      </c>
      <c r="I1816" s="194"/>
      <c r="J1816" s="190"/>
      <c r="K1816" s="190"/>
      <c r="L1816" s="195"/>
      <c r="M1816" s="196"/>
      <c r="N1816" s="197"/>
      <c r="O1816" s="197"/>
      <c r="P1816" s="197"/>
      <c r="Q1816" s="197"/>
      <c r="R1816" s="197"/>
      <c r="S1816" s="197"/>
      <c r="T1816" s="198"/>
      <c r="AT1816" s="199" t="s">
        <v>202</v>
      </c>
      <c r="AU1816" s="199" t="s">
        <v>88</v>
      </c>
      <c r="AV1816" s="13" t="s">
        <v>86</v>
      </c>
      <c r="AW1816" s="13" t="s">
        <v>37</v>
      </c>
      <c r="AX1816" s="13" t="s">
        <v>78</v>
      </c>
      <c r="AY1816" s="199" t="s">
        <v>193</v>
      </c>
    </row>
    <row r="1817" spans="1:65" s="14" customFormat="1" ht="11.25">
      <c r="B1817" s="200"/>
      <c r="C1817" s="201"/>
      <c r="D1817" s="191" t="s">
        <v>202</v>
      </c>
      <c r="E1817" s="202" t="s">
        <v>19</v>
      </c>
      <c r="F1817" s="203" t="s">
        <v>1668</v>
      </c>
      <c r="G1817" s="201"/>
      <c r="H1817" s="204">
        <v>504.93</v>
      </c>
      <c r="I1817" s="205"/>
      <c r="J1817" s="201"/>
      <c r="K1817" s="201"/>
      <c r="L1817" s="206"/>
      <c r="M1817" s="207"/>
      <c r="N1817" s="208"/>
      <c r="O1817" s="208"/>
      <c r="P1817" s="208"/>
      <c r="Q1817" s="208"/>
      <c r="R1817" s="208"/>
      <c r="S1817" s="208"/>
      <c r="T1817" s="209"/>
      <c r="AT1817" s="210" t="s">
        <v>202</v>
      </c>
      <c r="AU1817" s="210" t="s">
        <v>88</v>
      </c>
      <c r="AV1817" s="14" t="s">
        <v>88</v>
      </c>
      <c r="AW1817" s="14" t="s">
        <v>37</v>
      </c>
      <c r="AX1817" s="14" t="s">
        <v>78</v>
      </c>
      <c r="AY1817" s="210" t="s">
        <v>193</v>
      </c>
    </row>
    <row r="1818" spans="1:65" s="16" customFormat="1" ht="11.25">
      <c r="B1818" s="227"/>
      <c r="C1818" s="228"/>
      <c r="D1818" s="191" t="s">
        <v>202</v>
      </c>
      <c r="E1818" s="229" t="s">
        <v>19</v>
      </c>
      <c r="F1818" s="230" t="s">
        <v>230</v>
      </c>
      <c r="G1818" s="228"/>
      <c r="H1818" s="231">
        <v>504.93</v>
      </c>
      <c r="I1818" s="232"/>
      <c r="J1818" s="228"/>
      <c r="K1818" s="228"/>
      <c r="L1818" s="233"/>
      <c r="M1818" s="234"/>
      <c r="N1818" s="235"/>
      <c r="O1818" s="235"/>
      <c r="P1818" s="235"/>
      <c r="Q1818" s="235"/>
      <c r="R1818" s="235"/>
      <c r="S1818" s="235"/>
      <c r="T1818" s="236"/>
      <c r="AT1818" s="237" t="s">
        <v>202</v>
      </c>
      <c r="AU1818" s="237" t="s">
        <v>88</v>
      </c>
      <c r="AV1818" s="16" t="s">
        <v>194</v>
      </c>
      <c r="AW1818" s="16" t="s">
        <v>37</v>
      </c>
      <c r="AX1818" s="16" t="s">
        <v>78</v>
      </c>
      <c r="AY1818" s="237" t="s">
        <v>193</v>
      </c>
    </row>
    <row r="1819" spans="1:65" s="15" customFormat="1" ht="11.25">
      <c r="B1819" s="211"/>
      <c r="C1819" s="212"/>
      <c r="D1819" s="191" t="s">
        <v>202</v>
      </c>
      <c r="E1819" s="213" t="s">
        <v>19</v>
      </c>
      <c r="F1819" s="214" t="s">
        <v>207</v>
      </c>
      <c r="G1819" s="212"/>
      <c r="H1819" s="215">
        <v>598.04999999999995</v>
      </c>
      <c r="I1819" s="216"/>
      <c r="J1819" s="212"/>
      <c r="K1819" s="212"/>
      <c r="L1819" s="217"/>
      <c r="M1819" s="218"/>
      <c r="N1819" s="219"/>
      <c r="O1819" s="219"/>
      <c r="P1819" s="219"/>
      <c r="Q1819" s="219"/>
      <c r="R1819" s="219"/>
      <c r="S1819" s="219"/>
      <c r="T1819" s="220"/>
      <c r="AT1819" s="221" t="s">
        <v>202</v>
      </c>
      <c r="AU1819" s="221" t="s">
        <v>88</v>
      </c>
      <c r="AV1819" s="15" t="s">
        <v>200</v>
      </c>
      <c r="AW1819" s="15" t="s">
        <v>37</v>
      </c>
      <c r="AX1819" s="15" t="s">
        <v>86</v>
      </c>
      <c r="AY1819" s="221" t="s">
        <v>193</v>
      </c>
    </row>
    <row r="1820" spans="1:65" s="2" customFormat="1" ht="37.9" customHeight="1">
      <c r="A1820" s="36"/>
      <c r="B1820" s="37"/>
      <c r="C1820" s="176" t="s">
        <v>1684</v>
      </c>
      <c r="D1820" s="176" t="s">
        <v>196</v>
      </c>
      <c r="E1820" s="177" t="s">
        <v>1685</v>
      </c>
      <c r="F1820" s="178" t="s">
        <v>1686</v>
      </c>
      <c r="G1820" s="179" t="s">
        <v>97</v>
      </c>
      <c r="H1820" s="180">
        <v>598.04999999999995</v>
      </c>
      <c r="I1820" s="181"/>
      <c r="J1820" s="182">
        <f>ROUND(I1820*H1820,2)</f>
        <v>0</v>
      </c>
      <c r="K1820" s="178" t="s">
        <v>212</v>
      </c>
      <c r="L1820" s="41"/>
      <c r="M1820" s="183" t="s">
        <v>19</v>
      </c>
      <c r="N1820" s="184" t="s">
        <v>49</v>
      </c>
      <c r="O1820" s="66"/>
      <c r="P1820" s="185">
        <f>O1820*H1820</f>
        <v>0</v>
      </c>
      <c r="Q1820" s="185">
        <v>2.5999999999999998E-4</v>
      </c>
      <c r="R1820" s="185">
        <f>Q1820*H1820</f>
        <v>0.15549299999999996</v>
      </c>
      <c r="S1820" s="185">
        <v>0</v>
      </c>
      <c r="T1820" s="186">
        <f>S1820*H1820</f>
        <v>0</v>
      </c>
      <c r="U1820" s="36"/>
      <c r="V1820" s="36"/>
      <c r="W1820" s="36"/>
      <c r="X1820" s="36"/>
      <c r="Y1820" s="36"/>
      <c r="Z1820" s="36"/>
      <c r="AA1820" s="36"/>
      <c r="AB1820" s="36"/>
      <c r="AC1820" s="36"/>
      <c r="AD1820" s="36"/>
      <c r="AE1820" s="36"/>
      <c r="AR1820" s="187" t="s">
        <v>295</v>
      </c>
      <c r="AT1820" s="187" t="s">
        <v>196</v>
      </c>
      <c r="AU1820" s="187" t="s">
        <v>88</v>
      </c>
      <c r="AY1820" s="19" t="s">
        <v>193</v>
      </c>
      <c r="BE1820" s="188">
        <f>IF(N1820="základní",J1820,0)</f>
        <v>0</v>
      </c>
      <c r="BF1820" s="188">
        <f>IF(N1820="snížená",J1820,0)</f>
        <v>0</v>
      </c>
      <c r="BG1820" s="188">
        <f>IF(N1820="zákl. přenesená",J1820,0)</f>
        <v>0</v>
      </c>
      <c r="BH1820" s="188">
        <f>IF(N1820="sníž. přenesená",J1820,0)</f>
        <v>0</v>
      </c>
      <c r="BI1820" s="188">
        <f>IF(N1820="nulová",J1820,0)</f>
        <v>0</v>
      </c>
      <c r="BJ1820" s="19" t="s">
        <v>86</v>
      </c>
      <c r="BK1820" s="188">
        <f>ROUND(I1820*H1820,2)</f>
        <v>0</v>
      </c>
      <c r="BL1820" s="19" t="s">
        <v>295</v>
      </c>
      <c r="BM1820" s="187" t="s">
        <v>1687</v>
      </c>
    </row>
    <row r="1821" spans="1:65" s="2" customFormat="1" ht="11.25">
      <c r="A1821" s="36"/>
      <c r="B1821" s="37"/>
      <c r="C1821" s="38"/>
      <c r="D1821" s="222" t="s">
        <v>214</v>
      </c>
      <c r="E1821" s="38"/>
      <c r="F1821" s="223" t="s">
        <v>1688</v>
      </c>
      <c r="G1821" s="38"/>
      <c r="H1821" s="38"/>
      <c r="I1821" s="224"/>
      <c r="J1821" s="38"/>
      <c r="K1821" s="38"/>
      <c r="L1821" s="41"/>
      <c r="M1821" s="225"/>
      <c r="N1821" s="226"/>
      <c r="O1821" s="66"/>
      <c r="P1821" s="66"/>
      <c r="Q1821" s="66"/>
      <c r="R1821" s="66"/>
      <c r="S1821" s="66"/>
      <c r="T1821" s="67"/>
      <c r="U1821" s="36"/>
      <c r="V1821" s="36"/>
      <c r="W1821" s="36"/>
      <c r="X1821" s="36"/>
      <c r="Y1821" s="36"/>
      <c r="Z1821" s="36"/>
      <c r="AA1821" s="36"/>
      <c r="AB1821" s="36"/>
      <c r="AC1821" s="36"/>
      <c r="AD1821" s="36"/>
      <c r="AE1821" s="36"/>
      <c r="AT1821" s="19" t="s">
        <v>214</v>
      </c>
      <c r="AU1821" s="19" t="s">
        <v>88</v>
      </c>
    </row>
    <row r="1822" spans="1:65" s="13" customFormat="1" ht="11.25">
      <c r="B1822" s="189"/>
      <c r="C1822" s="190"/>
      <c r="D1822" s="191" t="s">
        <v>202</v>
      </c>
      <c r="E1822" s="192" t="s">
        <v>19</v>
      </c>
      <c r="F1822" s="193" t="s">
        <v>203</v>
      </c>
      <c r="G1822" s="190"/>
      <c r="H1822" s="192" t="s">
        <v>19</v>
      </c>
      <c r="I1822" s="194"/>
      <c r="J1822" s="190"/>
      <c r="K1822" s="190"/>
      <c r="L1822" s="195"/>
      <c r="M1822" s="196"/>
      <c r="N1822" s="197"/>
      <c r="O1822" s="197"/>
      <c r="P1822" s="197"/>
      <c r="Q1822" s="197"/>
      <c r="R1822" s="197"/>
      <c r="S1822" s="197"/>
      <c r="T1822" s="198"/>
      <c r="AT1822" s="199" t="s">
        <v>202</v>
      </c>
      <c r="AU1822" s="199" t="s">
        <v>88</v>
      </c>
      <c r="AV1822" s="13" t="s">
        <v>86</v>
      </c>
      <c r="AW1822" s="13" t="s">
        <v>37</v>
      </c>
      <c r="AX1822" s="13" t="s">
        <v>78</v>
      </c>
      <c r="AY1822" s="199" t="s">
        <v>193</v>
      </c>
    </row>
    <row r="1823" spans="1:65" s="13" customFormat="1" ht="22.5">
      <c r="B1823" s="189"/>
      <c r="C1823" s="190"/>
      <c r="D1823" s="191" t="s">
        <v>202</v>
      </c>
      <c r="E1823" s="192" t="s">
        <v>19</v>
      </c>
      <c r="F1823" s="193" t="s">
        <v>1160</v>
      </c>
      <c r="G1823" s="190"/>
      <c r="H1823" s="192" t="s">
        <v>19</v>
      </c>
      <c r="I1823" s="194"/>
      <c r="J1823" s="190"/>
      <c r="K1823" s="190"/>
      <c r="L1823" s="195"/>
      <c r="M1823" s="196"/>
      <c r="N1823" s="197"/>
      <c r="O1823" s="197"/>
      <c r="P1823" s="197"/>
      <c r="Q1823" s="197"/>
      <c r="R1823" s="197"/>
      <c r="S1823" s="197"/>
      <c r="T1823" s="198"/>
      <c r="AT1823" s="199" t="s">
        <v>202</v>
      </c>
      <c r="AU1823" s="199" t="s">
        <v>88</v>
      </c>
      <c r="AV1823" s="13" t="s">
        <v>86</v>
      </c>
      <c r="AW1823" s="13" t="s">
        <v>37</v>
      </c>
      <c r="AX1823" s="13" t="s">
        <v>78</v>
      </c>
      <c r="AY1823" s="199" t="s">
        <v>193</v>
      </c>
    </row>
    <row r="1824" spans="1:65" s="14" customFormat="1" ht="11.25">
      <c r="B1824" s="200"/>
      <c r="C1824" s="201"/>
      <c r="D1824" s="191" t="s">
        <v>202</v>
      </c>
      <c r="E1824" s="202" t="s">
        <v>19</v>
      </c>
      <c r="F1824" s="203" t="s">
        <v>1656</v>
      </c>
      <c r="G1824" s="201"/>
      <c r="H1824" s="204">
        <v>93.12</v>
      </c>
      <c r="I1824" s="205"/>
      <c r="J1824" s="201"/>
      <c r="K1824" s="201"/>
      <c r="L1824" s="206"/>
      <c r="M1824" s="207"/>
      <c r="N1824" s="208"/>
      <c r="O1824" s="208"/>
      <c r="P1824" s="208"/>
      <c r="Q1824" s="208"/>
      <c r="R1824" s="208"/>
      <c r="S1824" s="208"/>
      <c r="T1824" s="209"/>
      <c r="AT1824" s="210" t="s">
        <v>202</v>
      </c>
      <c r="AU1824" s="210" t="s">
        <v>88</v>
      </c>
      <c r="AV1824" s="14" t="s">
        <v>88</v>
      </c>
      <c r="AW1824" s="14" t="s">
        <v>37</v>
      </c>
      <c r="AX1824" s="14" t="s">
        <v>78</v>
      </c>
      <c r="AY1824" s="210" t="s">
        <v>193</v>
      </c>
    </row>
    <row r="1825" spans="1:65" s="16" customFormat="1" ht="11.25">
      <c r="B1825" s="227"/>
      <c r="C1825" s="228"/>
      <c r="D1825" s="191" t="s">
        <v>202</v>
      </c>
      <c r="E1825" s="229" t="s">
        <v>19</v>
      </c>
      <c r="F1825" s="230" t="s">
        <v>230</v>
      </c>
      <c r="G1825" s="228"/>
      <c r="H1825" s="231">
        <v>93.12</v>
      </c>
      <c r="I1825" s="232"/>
      <c r="J1825" s="228"/>
      <c r="K1825" s="228"/>
      <c r="L1825" s="233"/>
      <c r="M1825" s="234"/>
      <c r="N1825" s="235"/>
      <c r="O1825" s="235"/>
      <c r="P1825" s="235"/>
      <c r="Q1825" s="235"/>
      <c r="R1825" s="235"/>
      <c r="S1825" s="235"/>
      <c r="T1825" s="236"/>
      <c r="AT1825" s="237" t="s">
        <v>202</v>
      </c>
      <c r="AU1825" s="237" t="s">
        <v>88</v>
      </c>
      <c r="AV1825" s="16" t="s">
        <v>194</v>
      </c>
      <c r="AW1825" s="16" t="s">
        <v>37</v>
      </c>
      <c r="AX1825" s="16" t="s">
        <v>78</v>
      </c>
      <c r="AY1825" s="237" t="s">
        <v>193</v>
      </c>
    </row>
    <row r="1826" spans="1:65" s="13" customFormat="1" ht="11.25">
      <c r="B1826" s="189"/>
      <c r="C1826" s="190"/>
      <c r="D1826" s="191" t="s">
        <v>202</v>
      </c>
      <c r="E1826" s="192" t="s">
        <v>19</v>
      </c>
      <c r="F1826" s="193" t="s">
        <v>338</v>
      </c>
      <c r="G1826" s="190"/>
      <c r="H1826" s="192" t="s">
        <v>19</v>
      </c>
      <c r="I1826" s="194"/>
      <c r="J1826" s="190"/>
      <c r="K1826" s="190"/>
      <c r="L1826" s="195"/>
      <c r="M1826" s="196"/>
      <c r="N1826" s="197"/>
      <c r="O1826" s="197"/>
      <c r="P1826" s="197"/>
      <c r="Q1826" s="197"/>
      <c r="R1826" s="197"/>
      <c r="S1826" s="197"/>
      <c r="T1826" s="198"/>
      <c r="AT1826" s="199" t="s">
        <v>202</v>
      </c>
      <c r="AU1826" s="199" t="s">
        <v>88</v>
      </c>
      <c r="AV1826" s="13" t="s">
        <v>86</v>
      </c>
      <c r="AW1826" s="13" t="s">
        <v>37</v>
      </c>
      <c r="AX1826" s="13" t="s">
        <v>78</v>
      </c>
      <c r="AY1826" s="199" t="s">
        <v>193</v>
      </c>
    </row>
    <row r="1827" spans="1:65" s="14" customFormat="1" ht="11.25">
      <c r="B1827" s="200"/>
      <c r="C1827" s="201"/>
      <c r="D1827" s="191" t="s">
        <v>202</v>
      </c>
      <c r="E1827" s="202" t="s">
        <v>19</v>
      </c>
      <c r="F1827" s="203" t="s">
        <v>1668</v>
      </c>
      <c r="G1827" s="201"/>
      <c r="H1827" s="204">
        <v>504.93</v>
      </c>
      <c r="I1827" s="205"/>
      <c r="J1827" s="201"/>
      <c r="K1827" s="201"/>
      <c r="L1827" s="206"/>
      <c r="M1827" s="207"/>
      <c r="N1827" s="208"/>
      <c r="O1827" s="208"/>
      <c r="P1827" s="208"/>
      <c r="Q1827" s="208"/>
      <c r="R1827" s="208"/>
      <c r="S1827" s="208"/>
      <c r="T1827" s="209"/>
      <c r="AT1827" s="210" t="s">
        <v>202</v>
      </c>
      <c r="AU1827" s="210" t="s">
        <v>88</v>
      </c>
      <c r="AV1827" s="14" t="s">
        <v>88</v>
      </c>
      <c r="AW1827" s="14" t="s">
        <v>37</v>
      </c>
      <c r="AX1827" s="14" t="s">
        <v>78</v>
      </c>
      <c r="AY1827" s="210" t="s">
        <v>193</v>
      </c>
    </row>
    <row r="1828" spans="1:65" s="16" customFormat="1" ht="11.25">
      <c r="B1828" s="227"/>
      <c r="C1828" s="228"/>
      <c r="D1828" s="191" t="s">
        <v>202</v>
      </c>
      <c r="E1828" s="229" t="s">
        <v>19</v>
      </c>
      <c r="F1828" s="230" t="s">
        <v>230</v>
      </c>
      <c r="G1828" s="228"/>
      <c r="H1828" s="231">
        <v>504.93</v>
      </c>
      <c r="I1828" s="232"/>
      <c r="J1828" s="228"/>
      <c r="K1828" s="228"/>
      <c r="L1828" s="233"/>
      <c r="M1828" s="234"/>
      <c r="N1828" s="235"/>
      <c r="O1828" s="235"/>
      <c r="P1828" s="235"/>
      <c r="Q1828" s="235"/>
      <c r="R1828" s="235"/>
      <c r="S1828" s="235"/>
      <c r="T1828" s="236"/>
      <c r="AT1828" s="237" t="s">
        <v>202</v>
      </c>
      <c r="AU1828" s="237" t="s">
        <v>88</v>
      </c>
      <c r="AV1828" s="16" t="s">
        <v>194</v>
      </c>
      <c r="AW1828" s="16" t="s">
        <v>37</v>
      </c>
      <c r="AX1828" s="16" t="s">
        <v>78</v>
      </c>
      <c r="AY1828" s="237" t="s">
        <v>193</v>
      </c>
    </row>
    <row r="1829" spans="1:65" s="15" customFormat="1" ht="11.25">
      <c r="B1829" s="211"/>
      <c r="C1829" s="212"/>
      <c r="D1829" s="191" t="s">
        <v>202</v>
      </c>
      <c r="E1829" s="213" t="s">
        <v>19</v>
      </c>
      <c r="F1829" s="214" t="s">
        <v>207</v>
      </c>
      <c r="G1829" s="212"/>
      <c r="H1829" s="215">
        <v>598.04999999999995</v>
      </c>
      <c r="I1829" s="216"/>
      <c r="J1829" s="212"/>
      <c r="K1829" s="212"/>
      <c r="L1829" s="217"/>
      <c r="M1829" s="218"/>
      <c r="N1829" s="219"/>
      <c r="O1829" s="219"/>
      <c r="P1829" s="219"/>
      <c r="Q1829" s="219"/>
      <c r="R1829" s="219"/>
      <c r="S1829" s="219"/>
      <c r="T1829" s="220"/>
      <c r="AT1829" s="221" t="s">
        <v>202</v>
      </c>
      <c r="AU1829" s="221" t="s">
        <v>88</v>
      </c>
      <c r="AV1829" s="15" t="s">
        <v>200</v>
      </c>
      <c r="AW1829" s="15" t="s">
        <v>37</v>
      </c>
      <c r="AX1829" s="15" t="s">
        <v>86</v>
      </c>
      <c r="AY1829" s="221" t="s">
        <v>193</v>
      </c>
    </row>
    <row r="1830" spans="1:65" s="2" customFormat="1" ht="24.2" customHeight="1">
      <c r="A1830" s="36"/>
      <c r="B1830" s="37"/>
      <c r="C1830" s="176" t="s">
        <v>1689</v>
      </c>
      <c r="D1830" s="176" t="s">
        <v>196</v>
      </c>
      <c r="E1830" s="177" t="s">
        <v>1690</v>
      </c>
      <c r="F1830" s="178" t="s">
        <v>1691</v>
      </c>
      <c r="G1830" s="179" t="s">
        <v>97</v>
      </c>
      <c r="H1830" s="180">
        <v>107.95099999999999</v>
      </c>
      <c r="I1830" s="181"/>
      <c r="J1830" s="182">
        <f>ROUND(I1830*H1830,2)</f>
        <v>0</v>
      </c>
      <c r="K1830" s="178" t="s">
        <v>212</v>
      </c>
      <c r="L1830" s="41"/>
      <c r="M1830" s="183" t="s">
        <v>19</v>
      </c>
      <c r="N1830" s="184" t="s">
        <v>49</v>
      </c>
      <c r="O1830" s="66"/>
      <c r="P1830" s="185">
        <f>O1830*H1830</f>
        <v>0</v>
      </c>
      <c r="Q1830" s="185">
        <v>4.0000000000000002E-4</v>
      </c>
      <c r="R1830" s="185">
        <f>Q1830*H1830</f>
        <v>4.3180400000000001E-2</v>
      </c>
      <c r="S1830" s="185">
        <v>0</v>
      </c>
      <c r="T1830" s="186">
        <f>S1830*H1830</f>
        <v>0</v>
      </c>
      <c r="U1830" s="36"/>
      <c r="V1830" s="36"/>
      <c r="W1830" s="36"/>
      <c r="X1830" s="36"/>
      <c r="Y1830" s="36"/>
      <c r="Z1830" s="36"/>
      <c r="AA1830" s="36"/>
      <c r="AB1830" s="36"/>
      <c r="AC1830" s="36"/>
      <c r="AD1830" s="36"/>
      <c r="AE1830" s="36"/>
      <c r="AR1830" s="187" t="s">
        <v>295</v>
      </c>
      <c r="AT1830" s="187" t="s">
        <v>196</v>
      </c>
      <c r="AU1830" s="187" t="s">
        <v>88</v>
      </c>
      <c r="AY1830" s="19" t="s">
        <v>193</v>
      </c>
      <c r="BE1830" s="188">
        <f>IF(N1830="základní",J1830,0)</f>
        <v>0</v>
      </c>
      <c r="BF1830" s="188">
        <f>IF(N1830="snížená",J1830,0)</f>
        <v>0</v>
      </c>
      <c r="BG1830" s="188">
        <f>IF(N1830="zákl. přenesená",J1830,0)</f>
        <v>0</v>
      </c>
      <c r="BH1830" s="188">
        <f>IF(N1830="sníž. přenesená",J1830,0)</f>
        <v>0</v>
      </c>
      <c r="BI1830" s="188">
        <f>IF(N1830="nulová",J1830,0)</f>
        <v>0</v>
      </c>
      <c r="BJ1830" s="19" t="s">
        <v>86</v>
      </c>
      <c r="BK1830" s="188">
        <f>ROUND(I1830*H1830,2)</f>
        <v>0</v>
      </c>
      <c r="BL1830" s="19" t="s">
        <v>295</v>
      </c>
      <c r="BM1830" s="187" t="s">
        <v>1692</v>
      </c>
    </row>
    <row r="1831" spans="1:65" s="2" customFormat="1" ht="11.25">
      <c r="A1831" s="36"/>
      <c r="B1831" s="37"/>
      <c r="C1831" s="38"/>
      <c r="D1831" s="222" t="s">
        <v>214</v>
      </c>
      <c r="E1831" s="38"/>
      <c r="F1831" s="223" t="s">
        <v>1693</v>
      </c>
      <c r="G1831" s="38"/>
      <c r="H1831" s="38"/>
      <c r="I1831" s="224"/>
      <c r="J1831" s="38"/>
      <c r="K1831" s="38"/>
      <c r="L1831" s="41"/>
      <c r="M1831" s="225"/>
      <c r="N1831" s="226"/>
      <c r="O1831" s="66"/>
      <c r="P1831" s="66"/>
      <c r="Q1831" s="66"/>
      <c r="R1831" s="66"/>
      <c r="S1831" s="66"/>
      <c r="T1831" s="67"/>
      <c r="U1831" s="36"/>
      <c r="V1831" s="36"/>
      <c r="W1831" s="36"/>
      <c r="X1831" s="36"/>
      <c r="Y1831" s="36"/>
      <c r="Z1831" s="36"/>
      <c r="AA1831" s="36"/>
      <c r="AB1831" s="36"/>
      <c r="AC1831" s="36"/>
      <c r="AD1831" s="36"/>
      <c r="AE1831" s="36"/>
      <c r="AT1831" s="19" t="s">
        <v>214</v>
      </c>
      <c r="AU1831" s="19" t="s">
        <v>88</v>
      </c>
    </row>
    <row r="1832" spans="1:65" s="13" customFormat="1" ht="11.25">
      <c r="B1832" s="189"/>
      <c r="C1832" s="190"/>
      <c r="D1832" s="191" t="s">
        <v>202</v>
      </c>
      <c r="E1832" s="192" t="s">
        <v>19</v>
      </c>
      <c r="F1832" s="193" t="s">
        <v>203</v>
      </c>
      <c r="G1832" s="190"/>
      <c r="H1832" s="192" t="s">
        <v>19</v>
      </c>
      <c r="I1832" s="194"/>
      <c r="J1832" s="190"/>
      <c r="K1832" s="190"/>
      <c r="L1832" s="195"/>
      <c r="M1832" s="196"/>
      <c r="N1832" s="197"/>
      <c r="O1832" s="197"/>
      <c r="P1832" s="197"/>
      <c r="Q1832" s="197"/>
      <c r="R1832" s="197"/>
      <c r="S1832" s="197"/>
      <c r="T1832" s="198"/>
      <c r="AT1832" s="199" t="s">
        <v>202</v>
      </c>
      <c r="AU1832" s="199" t="s">
        <v>88</v>
      </c>
      <c r="AV1832" s="13" t="s">
        <v>86</v>
      </c>
      <c r="AW1832" s="13" t="s">
        <v>37</v>
      </c>
      <c r="AX1832" s="13" t="s">
        <v>78</v>
      </c>
      <c r="AY1832" s="199" t="s">
        <v>193</v>
      </c>
    </row>
    <row r="1833" spans="1:65" s="13" customFormat="1" ht="11.25">
      <c r="B1833" s="189"/>
      <c r="C1833" s="190"/>
      <c r="D1833" s="191" t="s">
        <v>202</v>
      </c>
      <c r="E1833" s="192" t="s">
        <v>19</v>
      </c>
      <c r="F1833" s="193" t="s">
        <v>274</v>
      </c>
      <c r="G1833" s="190"/>
      <c r="H1833" s="192" t="s">
        <v>19</v>
      </c>
      <c r="I1833" s="194"/>
      <c r="J1833" s="190"/>
      <c r="K1833" s="190"/>
      <c r="L1833" s="195"/>
      <c r="M1833" s="196"/>
      <c r="N1833" s="197"/>
      <c r="O1833" s="197"/>
      <c r="P1833" s="197"/>
      <c r="Q1833" s="197"/>
      <c r="R1833" s="197"/>
      <c r="S1833" s="197"/>
      <c r="T1833" s="198"/>
      <c r="AT1833" s="199" t="s">
        <v>202</v>
      </c>
      <c r="AU1833" s="199" t="s">
        <v>88</v>
      </c>
      <c r="AV1833" s="13" t="s">
        <v>86</v>
      </c>
      <c r="AW1833" s="13" t="s">
        <v>37</v>
      </c>
      <c r="AX1833" s="13" t="s">
        <v>78</v>
      </c>
      <c r="AY1833" s="199" t="s">
        <v>193</v>
      </c>
    </row>
    <row r="1834" spans="1:65" s="13" customFormat="1" ht="11.25">
      <c r="B1834" s="189"/>
      <c r="C1834" s="190"/>
      <c r="D1834" s="191" t="s">
        <v>202</v>
      </c>
      <c r="E1834" s="192" t="s">
        <v>19</v>
      </c>
      <c r="F1834" s="193" t="s">
        <v>1657</v>
      </c>
      <c r="G1834" s="190"/>
      <c r="H1834" s="192" t="s">
        <v>19</v>
      </c>
      <c r="I1834" s="194"/>
      <c r="J1834" s="190"/>
      <c r="K1834" s="190"/>
      <c r="L1834" s="195"/>
      <c r="M1834" s="196"/>
      <c r="N1834" s="197"/>
      <c r="O1834" s="197"/>
      <c r="P1834" s="197"/>
      <c r="Q1834" s="197"/>
      <c r="R1834" s="197"/>
      <c r="S1834" s="197"/>
      <c r="T1834" s="198"/>
      <c r="AT1834" s="199" t="s">
        <v>202</v>
      </c>
      <c r="AU1834" s="199" t="s">
        <v>88</v>
      </c>
      <c r="AV1834" s="13" t="s">
        <v>86</v>
      </c>
      <c r="AW1834" s="13" t="s">
        <v>37</v>
      </c>
      <c r="AX1834" s="13" t="s">
        <v>78</v>
      </c>
      <c r="AY1834" s="199" t="s">
        <v>193</v>
      </c>
    </row>
    <row r="1835" spans="1:65" s="14" customFormat="1" ht="11.25">
      <c r="B1835" s="200"/>
      <c r="C1835" s="201"/>
      <c r="D1835" s="191" t="s">
        <v>202</v>
      </c>
      <c r="E1835" s="202" t="s">
        <v>19</v>
      </c>
      <c r="F1835" s="203" t="s">
        <v>1658</v>
      </c>
      <c r="G1835" s="201"/>
      <c r="H1835" s="204">
        <v>15.428000000000001</v>
      </c>
      <c r="I1835" s="205"/>
      <c r="J1835" s="201"/>
      <c r="K1835" s="201"/>
      <c r="L1835" s="206"/>
      <c r="M1835" s="207"/>
      <c r="N1835" s="208"/>
      <c r="O1835" s="208"/>
      <c r="P1835" s="208"/>
      <c r="Q1835" s="208"/>
      <c r="R1835" s="208"/>
      <c r="S1835" s="208"/>
      <c r="T1835" s="209"/>
      <c r="AT1835" s="210" t="s">
        <v>202</v>
      </c>
      <c r="AU1835" s="210" t="s">
        <v>88</v>
      </c>
      <c r="AV1835" s="14" t="s">
        <v>88</v>
      </c>
      <c r="AW1835" s="14" t="s">
        <v>37</v>
      </c>
      <c r="AX1835" s="14" t="s">
        <v>78</v>
      </c>
      <c r="AY1835" s="210" t="s">
        <v>193</v>
      </c>
    </row>
    <row r="1836" spans="1:65" s="14" customFormat="1" ht="11.25">
      <c r="B1836" s="200"/>
      <c r="C1836" s="201"/>
      <c r="D1836" s="191" t="s">
        <v>202</v>
      </c>
      <c r="E1836" s="202" t="s">
        <v>19</v>
      </c>
      <c r="F1836" s="203" t="s">
        <v>1659</v>
      </c>
      <c r="G1836" s="201"/>
      <c r="H1836" s="204">
        <v>8.5269999999999992</v>
      </c>
      <c r="I1836" s="205"/>
      <c r="J1836" s="201"/>
      <c r="K1836" s="201"/>
      <c r="L1836" s="206"/>
      <c r="M1836" s="207"/>
      <c r="N1836" s="208"/>
      <c r="O1836" s="208"/>
      <c r="P1836" s="208"/>
      <c r="Q1836" s="208"/>
      <c r="R1836" s="208"/>
      <c r="S1836" s="208"/>
      <c r="T1836" s="209"/>
      <c r="AT1836" s="210" t="s">
        <v>202</v>
      </c>
      <c r="AU1836" s="210" t="s">
        <v>88</v>
      </c>
      <c r="AV1836" s="14" t="s">
        <v>88</v>
      </c>
      <c r="AW1836" s="14" t="s">
        <v>37</v>
      </c>
      <c r="AX1836" s="14" t="s">
        <v>78</v>
      </c>
      <c r="AY1836" s="210" t="s">
        <v>193</v>
      </c>
    </row>
    <row r="1837" spans="1:65" s="16" customFormat="1" ht="11.25">
      <c r="B1837" s="227"/>
      <c r="C1837" s="228"/>
      <c r="D1837" s="191" t="s">
        <v>202</v>
      </c>
      <c r="E1837" s="229" t="s">
        <v>19</v>
      </c>
      <c r="F1837" s="230" t="s">
        <v>230</v>
      </c>
      <c r="G1837" s="228"/>
      <c r="H1837" s="231">
        <v>23.954999999999998</v>
      </c>
      <c r="I1837" s="232"/>
      <c r="J1837" s="228"/>
      <c r="K1837" s="228"/>
      <c r="L1837" s="233"/>
      <c r="M1837" s="234"/>
      <c r="N1837" s="235"/>
      <c r="O1837" s="235"/>
      <c r="P1837" s="235"/>
      <c r="Q1837" s="235"/>
      <c r="R1837" s="235"/>
      <c r="S1837" s="235"/>
      <c r="T1837" s="236"/>
      <c r="AT1837" s="237" t="s">
        <v>202</v>
      </c>
      <c r="AU1837" s="237" t="s">
        <v>88</v>
      </c>
      <c r="AV1837" s="16" t="s">
        <v>194</v>
      </c>
      <c r="AW1837" s="16" t="s">
        <v>37</v>
      </c>
      <c r="AX1837" s="16" t="s">
        <v>78</v>
      </c>
      <c r="AY1837" s="237" t="s">
        <v>193</v>
      </c>
    </row>
    <row r="1838" spans="1:65" s="13" customFormat="1" ht="11.25">
      <c r="B1838" s="189"/>
      <c r="C1838" s="190"/>
      <c r="D1838" s="191" t="s">
        <v>202</v>
      </c>
      <c r="E1838" s="192" t="s">
        <v>19</v>
      </c>
      <c r="F1838" s="193" t="s">
        <v>1660</v>
      </c>
      <c r="G1838" s="190"/>
      <c r="H1838" s="192" t="s">
        <v>19</v>
      </c>
      <c r="I1838" s="194"/>
      <c r="J1838" s="190"/>
      <c r="K1838" s="190"/>
      <c r="L1838" s="195"/>
      <c r="M1838" s="196"/>
      <c r="N1838" s="197"/>
      <c r="O1838" s="197"/>
      <c r="P1838" s="197"/>
      <c r="Q1838" s="197"/>
      <c r="R1838" s="197"/>
      <c r="S1838" s="197"/>
      <c r="T1838" s="198"/>
      <c r="AT1838" s="199" t="s">
        <v>202</v>
      </c>
      <c r="AU1838" s="199" t="s">
        <v>88</v>
      </c>
      <c r="AV1838" s="13" t="s">
        <v>86</v>
      </c>
      <c r="AW1838" s="13" t="s">
        <v>37</v>
      </c>
      <c r="AX1838" s="13" t="s">
        <v>78</v>
      </c>
      <c r="AY1838" s="199" t="s">
        <v>193</v>
      </c>
    </row>
    <row r="1839" spans="1:65" s="13" customFormat="1" ht="11.25">
      <c r="B1839" s="189"/>
      <c r="C1839" s="190"/>
      <c r="D1839" s="191" t="s">
        <v>202</v>
      </c>
      <c r="E1839" s="192" t="s">
        <v>19</v>
      </c>
      <c r="F1839" s="193" t="s">
        <v>1661</v>
      </c>
      <c r="G1839" s="190"/>
      <c r="H1839" s="192" t="s">
        <v>19</v>
      </c>
      <c r="I1839" s="194"/>
      <c r="J1839" s="190"/>
      <c r="K1839" s="190"/>
      <c r="L1839" s="195"/>
      <c r="M1839" s="196"/>
      <c r="N1839" s="197"/>
      <c r="O1839" s="197"/>
      <c r="P1839" s="197"/>
      <c r="Q1839" s="197"/>
      <c r="R1839" s="197"/>
      <c r="S1839" s="197"/>
      <c r="T1839" s="198"/>
      <c r="AT1839" s="199" t="s">
        <v>202</v>
      </c>
      <c r="AU1839" s="199" t="s">
        <v>88</v>
      </c>
      <c r="AV1839" s="13" t="s">
        <v>86</v>
      </c>
      <c r="AW1839" s="13" t="s">
        <v>37</v>
      </c>
      <c r="AX1839" s="13" t="s">
        <v>78</v>
      </c>
      <c r="AY1839" s="199" t="s">
        <v>193</v>
      </c>
    </row>
    <row r="1840" spans="1:65" s="14" customFormat="1" ht="11.25">
      <c r="B1840" s="200"/>
      <c r="C1840" s="201"/>
      <c r="D1840" s="191" t="s">
        <v>202</v>
      </c>
      <c r="E1840" s="202" t="s">
        <v>19</v>
      </c>
      <c r="F1840" s="203" t="s">
        <v>1662</v>
      </c>
      <c r="G1840" s="201"/>
      <c r="H1840" s="204">
        <v>15.345000000000001</v>
      </c>
      <c r="I1840" s="205"/>
      <c r="J1840" s="201"/>
      <c r="K1840" s="201"/>
      <c r="L1840" s="206"/>
      <c r="M1840" s="207"/>
      <c r="N1840" s="208"/>
      <c r="O1840" s="208"/>
      <c r="P1840" s="208"/>
      <c r="Q1840" s="208"/>
      <c r="R1840" s="208"/>
      <c r="S1840" s="208"/>
      <c r="T1840" s="209"/>
      <c r="AT1840" s="210" t="s">
        <v>202</v>
      </c>
      <c r="AU1840" s="210" t="s">
        <v>88</v>
      </c>
      <c r="AV1840" s="14" t="s">
        <v>88</v>
      </c>
      <c r="AW1840" s="14" t="s">
        <v>37</v>
      </c>
      <c r="AX1840" s="14" t="s">
        <v>78</v>
      </c>
      <c r="AY1840" s="210" t="s">
        <v>193</v>
      </c>
    </row>
    <row r="1841" spans="1:65" s="13" customFormat="1" ht="11.25">
      <c r="B1841" s="189"/>
      <c r="C1841" s="190"/>
      <c r="D1841" s="191" t="s">
        <v>202</v>
      </c>
      <c r="E1841" s="192" t="s">
        <v>19</v>
      </c>
      <c r="F1841" s="193" t="s">
        <v>599</v>
      </c>
      <c r="G1841" s="190"/>
      <c r="H1841" s="192" t="s">
        <v>19</v>
      </c>
      <c r="I1841" s="194"/>
      <c r="J1841" s="190"/>
      <c r="K1841" s="190"/>
      <c r="L1841" s="195"/>
      <c r="M1841" s="196"/>
      <c r="N1841" s="197"/>
      <c r="O1841" s="197"/>
      <c r="P1841" s="197"/>
      <c r="Q1841" s="197"/>
      <c r="R1841" s="197"/>
      <c r="S1841" s="197"/>
      <c r="T1841" s="198"/>
      <c r="AT1841" s="199" t="s">
        <v>202</v>
      </c>
      <c r="AU1841" s="199" t="s">
        <v>88</v>
      </c>
      <c r="AV1841" s="13" t="s">
        <v>86</v>
      </c>
      <c r="AW1841" s="13" t="s">
        <v>37</v>
      </c>
      <c r="AX1841" s="13" t="s">
        <v>78</v>
      </c>
      <c r="AY1841" s="199" t="s">
        <v>193</v>
      </c>
    </row>
    <row r="1842" spans="1:65" s="14" customFormat="1" ht="11.25">
      <c r="B1842" s="200"/>
      <c r="C1842" s="201"/>
      <c r="D1842" s="191" t="s">
        <v>202</v>
      </c>
      <c r="E1842" s="202" t="s">
        <v>19</v>
      </c>
      <c r="F1842" s="203" t="s">
        <v>1663</v>
      </c>
      <c r="G1842" s="201"/>
      <c r="H1842" s="204">
        <v>13.484999999999999</v>
      </c>
      <c r="I1842" s="205"/>
      <c r="J1842" s="201"/>
      <c r="K1842" s="201"/>
      <c r="L1842" s="206"/>
      <c r="M1842" s="207"/>
      <c r="N1842" s="208"/>
      <c r="O1842" s="208"/>
      <c r="P1842" s="208"/>
      <c r="Q1842" s="208"/>
      <c r="R1842" s="208"/>
      <c r="S1842" s="208"/>
      <c r="T1842" s="209"/>
      <c r="AT1842" s="210" t="s">
        <v>202</v>
      </c>
      <c r="AU1842" s="210" t="s">
        <v>88</v>
      </c>
      <c r="AV1842" s="14" t="s">
        <v>88</v>
      </c>
      <c r="AW1842" s="14" t="s">
        <v>37</v>
      </c>
      <c r="AX1842" s="14" t="s">
        <v>78</v>
      </c>
      <c r="AY1842" s="210" t="s">
        <v>193</v>
      </c>
    </row>
    <row r="1843" spans="1:65" s="14" customFormat="1" ht="11.25">
      <c r="B1843" s="200"/>
      <c r="C1843" s="201"/>
      <c r="D1843" s="191" t="s">
        <v>202</v>
      </c>
      <c r="E1843" s="202" t="s">
        <v>19</v>
      </c>
      <c r="F1843" s="203" t="s">
        <v>1664</v>
      </c>
      <c r="G1843" s="201"/>
      <c r="H1843" s="204">
        <v>11.62</v>
      </c>
      <c r="I1843" s="205"/>
      <c r="J1843" s="201"/>
      <c r="K1843" s="201"/>
      <c r="L1843" s="206"/>
      <c r="M1843" s="207"/>
      <c r="N1843" s="208"/>
      <c r="O1843" s="208"/>
      <c r="P1843" s="208"/>
      <c r="Q1843" s="208"/>
      <c r="R1843" s="208"/>
      <c r="S1843" s="208"/>
      <c r="T1843" s="209"/>
      <c r="AT1843" s="210" t="s">
        <v>202</v>
      </c>
      <c r="AU1843" s="210" t="s">
        <v>88</v>
      </c>
      <c r="AV1843" s="14" t="s">
        <v>88</v>
      </c>
      <c r="AW1843" s="14" t="s">
        <v>37</v>
      </c>
      <c r="AX1843" s="14" t="s">
        <v>78</v>
      </c>
      <c r="AY1843" s="210" t="s">
        <v>193</v>
      </c>
    </row>
    <row r="1844" spans="1:65" s="14" customFormat="1" ht="11.25">
      <c r="B1844" s="200"/>
      <c r="C1844" s="201"/>
      <c r="D1844" s="191" t="s">
        <v>202</v>
      </c>
      <c r="E1844" s="202" t="s">
        <v>19</v>
      </c>
      <c r="F1844" s="203" t="s">
        <v>1665</v>
      </c>
      <c r="G1844" s="201"/>
      <c r="H1844" s="204">
        <v>31.416</v>
      </c>
      <c r="I1844" s="205"/>
      <c r="J1844" s="201"/>
      <c r="K1844" s="201"/>
      <c r="L1844" s="206"/>
      <c r="M1844" s="207"/>
      <c r="N1844" s="208"/>
      <c r="O1844" s="208"/>
      <c r="P1844" s="208"/>
      <c r="Q1844" s="208"/>
      <c r="R1844" s="208"/>
      <c r="S1844" s="208"/>
      <c r="T1844" s="209"/>
      <c r="AT1844" s="210" t="s">
        <v>202</v>
      </c>
      <c r="AU1844" s="210" t="s">
        <v>88</v>
      </c>
      <c r="AV1844" s="14" t="s">
        <v>88</v>
      </c>
      <c r="AW1844" s="14" t="s">
        <v>37</v>
      </c>
      <c r="AX1844" s="14" t="s">
        <v>78</v>
      </c>
      <c r="AY1844" s="210" t="s">
        <v>193</v>
      </c>
    </row>
    <row r="1845" spans="1:65" s="14" customFormat="1" ht="11.25">
      <c r="B1845" s="200"/>
      <c r="C1845" s="201"/>
      <c r="D1845" s="191" t="s">
        <v>202</v>
      </c>
      <c r="E1845" s="202" t="s">
        <v>19</v>
      </c>
      <c r="F1845" s="203" t="s">
        <v>1666</v>
      </c>
      <c r="G1845" s="201"/>
      <c r="H1845" s="204">
        <v>18.757999999999999</v>
      </c>
      <c r="I1845" s="205"/>
      <c r="J1845" s="201"/>
      <c r="K1845" s="201"/>
      <c r="L1845" s="206"/>
      <c r="M1845" s="207"/>
      <c r="N1845" s="208"/>
      <c r="O1845" s="208"/>
      <c r="P1845" s="208"/>
      <c r="Q1845" s="208"/>
      <c r="R1845" s="208"/>
      <c r="S1845" s="208"/>
      <c r="T1845" s="209"/>
      <c r="AT1845" s="210" t="s">
        <v>202</v>
      </c>
      <c r="AU1845" s="210" t="s">
        <v>88</v>
      </c>
      <c r="AV1845" s="14" t="s">
        <v>88</v>
      </c>
      <c r="AW1845" s="14" t="s">
        <v>37</v>
      </c>
      <c r="AX1845" s="14" t="s">
        <v>78</v>
      </c>
      <c r="AY1845" s="210" t="s">
        <v>193</v>
      </c>
    </row>
    <row r="1846" spans="1:65" s="16" customFormat="1" ht="11.25">
      <c r="B1846" s="227"/>
      <c r="C1846" s="228"/>
      <c r="D1846" s="191" t="s">
        <v>202</v>
      </c>
      <c r="E1846" s="229" t="s">
        <v>19</v>
      </c>
      <c r="F1846" s="230" t="s">
        <v>230</v>
      </c>
      <c r="G1846" s="228"/>
      <c r="H1846" s="231">
        <v>90.623999999999995</v>
      </c>
      <c r="I1846" s="232"/>
      <c r="J1846" s="228"/>
      <c r="K1846" s="228"/>
      <c r="L1846" s="233"/>
      <c r="M1846" s="234"/>
      <c r="N1846" s="235"/>
      <c r="O1846" s="235"/>
      <c r="P1846" s="235"/>
      <c r="Q1846" s="235"/>
      <c r="R1846" s="235"/>
      <c r="S1846" s="235"/>
      <c r="T1846" s="236"/>
      <c r="AT1846" s="237" t="s">
        <v>202</v>
      </c>
      <c r="AU1846" s="237" t="s">
        <v>88</v>
      </c>
      <c r="AV1846" s="16" t="s">
        <v>194</v>
      </c>
      <c r="AW1846" s="16" t="s">
        <v>37</v>
      </c>
      <c r="AX1846" s="16" t="s">
        <v>78</v>
      </c>
      <c r="AY1846" s="237" t="s">
        <v>193</v>
      </c>
    </row>
    <row r="1847" spans="1:65" s="14" customFormat="1" ht="11.25">
      <c r="B1847" s="200"/>
      <c r="C1847" s="201"/>
      <c r="D1847" s="191" t="s">
        <v>202</v>
      </c>
      <c r="E1847" s="202" t="s">
        <v>19</v>
      </c>
      <c r="F1847" s="203" t="s">
        <v>1667</v>
      </c>
      <c r="G1847" s="201"/>
      <c r="H1847" s="204">
        <v>-6.6280000000000001</v>
      </c>
      <c r="I1847" s="205"/>
      <c r="J1847" s="201"/>
      <c r="K1847" s="201"/>
      <c r="L1847" s="206"/>
      <c r="M1847" s="207"/>
      <c r="N1847" s="208"/>
      <c r="O1847" s="208"/>
      <c r="P1847" s="208"/>
      <c r="Q1847" s="208"/>
      <c r="R1847" s="208"/>
      <c r="S1847" s="208"/>
      <c r="T1847" s="209"/>
      <c r="AT1847" s="210" t="s">
        <v>202</v>
      </c>
      <c r="AU1847" s="210" t="s">
        <v>88</v>
      </c>
      <c r="AV1847" s="14" t="s">
        <v>88</v>
      </c>
      <c r="AW1847" s="14" t="s">
        <v>37</v>
      </c>
      <c r="AX1847" s="14" t="s">
        <v>78</v>
      </c>
      <c r="AY1847" s="210" t="s">
        <v>193</v>
      </c>
    </row>
    <row r="1848" spans="1:65" s="16" customFormat="1" ht="11.25">
      <c r="B1848" s="227"/>
      <c r="C1848" s="228"/>
      <c r="D1848" s="191" t="s">
        <v>202</v>
      </c>
      <c r="E1848" s="229" t="s">
        <v>19</v>
      </c>
      <c r="F1848" s="230" t="s">
        <v>230</v>
      </c>
      <c r="G1848" s="228"/>
      <c r="H1848" s="231">
        <v>-6.6280000000000001</v>
      </c>
      <c r="I1848" s="232"/>
      <c r="J1848" s="228"/>
      <c r="K1848" s="228"/>
      <c r="L1848" s="233"/>
      <c r="M1848" s="234"/>
      <c r="N1848" s="235"/>
      <c r="O1848" s="235"/>
      <c r="P1848" s="235"/>
      <c r="Q1848" s="235"/>
      <c r="R1848" s="235"/>
      <c r="S1848" s="235"/>
      <c r="T1848" s="236"/>
      <c r="AT1848" s="237" t="s">
        <v>202</v>
      </c>
      <c r="AU1848" s="237" t="s">
        <v>88</v>
      </c>
      <c r="AV1848" s="16" t="s">
        <v>194</v>
      </c>
      <c r="AW1848" s="16" t="s">
        <v>37</v>
      </c>
      <c r="AX1848" s="16" t="s">
        <v>78</v>
      </c>
      <c r="AY1848" s="237" t="s">
        <v>193</v>
      </c>
    </row>
    <row r="1849" spans="1:65" s="15" customFormat="1" ht="11.25">
      <c r="B1849" s="211"/>
      <c r="C1849" s="212"/>
      <c r="D1849" s="191" t="s">
        <v>202</v>
      </c>
      <c r="E1849" s="213" t="s">
        <v>19</v>
      </c>
      <c r="F1849" s="214" t="s">
        <v>207</v>
      </c>
      <c r="G1849" s="212"/>
      <c r="H1849" s="215">
        <v>107.95099999999999</v>
      </c>
      <c r="I1849" s="216"/>
      <c r="J1849" s="212"/>
      <c r="K1849" s="212"/>
      <c r="L1849" s="217"/>
      <c r="M1849" s="218"/>
      <c r="N1849" s="219"/>
      <c r="O1849" s="219"/>
      <c r="P1849" s="219"/>
      <c r="Q1849" s="219"/>
      <c r="R1849" s="219"/>
      <c r="S1849" s="219"/>
      <c r="T1849" s="220"/>
      <c r="AT1849" s="221" t="s">
        <v>202</v>
      </c>
      <c r="AU1849" s="221" t="s">
        <v>88</v>
      </c>
      <c r="AV1849" s="15" t="s">
        <v>200</v>
      </c>
      <c r="AW1849" s="15" t="s">
        <v>37</v>
      </c>
      <c r="AX1849" s="15" t="s">
        <v>86</v>
      </c>
      <c r="AY1849" s="221" t="s">
        <v>193</v>
      </c>
    </row>
    <row r="1850" spans="1:65" s="12" customFormat="1" ht="22.9" customHeight="1">
      <c r="B1850" s="160"/>
      <c r="C1850" s="161"/>
      <c r="D1850" s="162" t="s">
        <v>77</v>
      </c>
      <c r="E1850" s="174" t="s">
        <v>1694</v>
      </c>
      <c r="F1850" s="174" t="s">
        <v>1695</v>
      </c>
      <c r="G1850" s="161"/>
      <c r="H1850" s="161"/>
      <c r="I1850" s="164"/>
      <c r="J1850" s="175">
        <f>BK1850</f>
        <v>0</v>
      </c>
      <c r="K1850" s="161"/>
      <c r="L1850" s="166"/>
      <c r="M1850" s="167"/>
      <c r="N1850" s="168"/>
      <c r="O1850" s="168"/>
      <c r="P1850" s="169">
        <f>SUM(P1851:P1871)</f>
        <v>0</v>
      </c>
      <c r="Q1850" s="168"/>
      <c r="R1850" s="169">
        <f>SUM(R1851:R1871)</f>
        <v>1.7720000000000003E-2</v>
      </c>
      <c r="S1850" s="168"/>
      <c r="T1850" s="170">
        <f>SUM(T1851:T1871)</f>
        <v>0</v>
      </c>
      <c r="AR1850" s="171" t="s">
        <v>88</v>
      </c>
      <c r="AT1850" s="172" t="s">
        <v>77</v>
      </c>
      <c r="AU1850" s="172" t="s">
        <v>86</v>
      </c>
      <c r="AY1850" s="171" t="s">
        <v>193</v>
      </c>
      <c r="BK1850" s="173">
        <f>SUM(BK1851:BK1871)</f>
        <v>0</v>
      </c>
    </row>
    <row r="1851" spans="1:65" s="2" customFormat="1" ht="24.2" customHeight="1">
      <c r="A1851" s="36"/>
      <c r="B1851" s="37"/>
      <c r="C1851" s="176" t="s">
        <v>1696</v>
      </c>
      <c r="D1851" s="176" t="s">
        <v>196</v>
      </c>
      <c r="E1851" s="177" t="s">
        <v>1697</v>
      </c>
      <c r="F1851" s="178" t="s">
        <v>1698</v>
      </c>
      <c r="G1851" s="179" t="s">
        <v>442</v>
      </c>
      <c r="H1851" s="180">
        <v>40</v>
      </c>
      <c r="I1851" s="181"/>
      <c r="J1851" s="182">
        <f>ROUND(I1851*H1851,2)</f>
        <v>0</v>
      </c>
      <c r="K1851" s="178" t="s">
        <v>212</v>
      </c>
      <c r="L1851" s="41"/>
      <c r="M1851" s="183" t="s">
        <v>19</v>
      </c>
      <c r="N1851" s="184" t="s">
        <v>49</v>
      </c>
      <c r="O1851" s="66"/>
      <c r="P1851" s="185">
        <f>O1851*H1851</f>
        <v>0</v>
      </c>
      <c r="Q1851" s="185">
        <v>0</v>
      </c>
      <c r="R1851" s="185">
        <f>Q1851*H1851</f>
        <v>0</v>
      </c>
      <c r="S1851" s="185">
        <v>0</v>
      </c>
      <c r="T1851" s="186">
        <f>S1851*H1851</f>
        <v>0</v>
      </c>
      <c r="U1851" s="36"/>
      <c r="V1851" s="36"/>
      <c r="W1851" s="36"/>
      <c r="X1851" s="36"/>
      <c r="Y1851" s="36"/>
      <c r="Z1851" s="36"/>
      <c r="AA1851" s="36"/>
      <c r="AB1851" s="36"/>
      <c r="AC1851" s="36"/>
      <c r="AD1851" s="36"/>
      <c r="AE1851" s="36"/>
      <c r="AR1851" s="187" t="s">
        <v>295</v>
      </c>
      <c r="AT1851" s="187" t="s">
        <v>196</v>
      </c>
      <c r="AU1851" s="187" t="s">
        <v>88</v>
      </c>
      <c r="AY1851" s="19" t="s">
        <v>193</v>
      </c>
      <c r="BE1851" s="188">
        <f>IF(N1851="základní",J1851,0)</f>
        <v>0</v>
      </c>
      <c r="BF1851" s="188">
        <f>IF(N1851="snížená",J1851,0)</f>
        <v>0</v>
      </c>
      <c r="BG1851" s="188">
        <f>IF(N1851="zákl. přenesená",J1851,0)</f>
        <v>0</v>
      </c>
      <c r="BH1851" s="188">
        <f>IF(N1851="sníž. přenesená",J1851,0)</f>
        <v>0</v>
      </c>
      <c r="BI1851" s="188">
        <f>IF(N1851="nulová",J1851,0)</f>
        <v>0</v>
      </c>
      <c r="BJ1851" s="19" t="s">
        <v>86</v>
      </c>
      <c r="BK1851" s="188">
        <f>ROUND(I1851*H1851,2)</f>
        <v>0</v>
      </c>
      <c r="BL1851" s="19" t="s">
        <v>295</v>
      </c>
      <c r="BM1851" s="187" t="s">
        <v>1699</v>
      </c>
    </row>
    <row r="1852" spans="1:65" s="2" customFormat="1" ht="11.25">
      <c r="A1852" s="36"/>
      <c r="B1852" s="37"/>
      <c r="C1852" s="38"/>
      <c r="D1852" s="222" t="s">
        <v>214</v>
      </c>
      <c r="E1852" s="38"/>
      <c r="F1852" s="223" t="s">
        <v>1700</v>
      </c>
      <c r="G1852" s="38"/>
      <c r="H1852" s="38"/>
      <c r="I1852" s="224"/>
      <c r="J1852" s="38"/>
      <c r="K1852" s="38"/>
      <c r="L1852" s="41"/>
      <c r="M1852" s="225"/>
      <c r="N1852" s="226"/>
      <c r="O1852" s="66"/>
      <c r="P1852" s="66"/>
      <c r="Q1852" s="66"/>
      <c r="R1852" s="66"/>
      <c r="S1852" s="66"/>
      <c r="T1852" s="67"/>
      <c r="U1852" s="36"/>
      <c r="V1852" s="36"/>
      <c r="W1852" s="36"/>
      <c r="X1852" s="36"/>
      <c r="Y1852" s="36"/>
      <c r="Z1852" s="36"/>
      <c r="AA1852" s="36"/>
      <c r="AB1852" s="36"/>
      <c r="AC1852" s="36"/>
      <c r="AD1852" s="36"/>
      <c r="AE1852" s="36"/>
      <c r="AT1852" s="19" t="s">
        <v>214</v>
      </c>
      <c r="AU1852" s="19" t="s">
        <v>88</v>
      </c>
    </row>
    <row r="1853" spans="1:65" s="13" customFormat="1" ht="11.25">
      <c r="B1853" s="189"/>
      <c r="C1853" s="190"/>
      <c r="D1853" s="191" t="s">
        <v>202</v>
      </c>
      <c r="E1853" s="192" t="s">
        <v>19</v>
      </c>
      <c r="F1853" s="193" t="s">
        <v>203</v>
      </c>
      <c r="G1853" s="190"/>
      <c r="H1853" s="192" t="s">
        <v>19</v>
      </c>
      <c r="I1853" s="194"/>
      <c r="J1853" s="190"/>
      <c r="K1853" s="190"/>
      <c r="L1853" s="195"/>
      <c r="M1853" s="196"/>
      <c r="N1853" s="197"/>
      <c r="O1853" s="197"/>
      <c r="P1853" s="197"/>
      <c r="Q1853" s="197"/>
      <c r="R1853" s="197"/>
      <c r="S1853" s="197"/>
      <c r="T1853" s="198"/>
      <c r="AT1853" s="199" t="s">
        <v>202</v>
      </c>
      <c r="AU1853" s="199" t="s">
        <v>88</v>
      </c>
      <c r="AV1853" s="13" t="s">
        <v>86</v>
      </c>
      <c r="AW1853" s="13" t="s">
        <v>37</v>
      </c>
      <c r="AX1853" s="13" t="s">
        <v>78</v>
      </c>
      <c r="AY1853" s="199" t="s">
        <v>193</v>
      </c>
    </row>
    <row r="1854" spans="1:65" s="13" customFormat="1" ht="11.25">
      <c r="B1854" s="189"/>
      <c r="C1854" s="190"/>
      <c r="D1854" s="191" t="s">
        <v>202</v>
      </c>
      <c r="E1854" s="192" t="s">
        <v>19</v>
      </c>
      <c r="F1854" s="193" t="s">
        <v>1497</v>
      </c>
      <c r="G1854" s="190"/>
      <c r="H1854" s="192" t="s">
        <v>19</v>
      </c>
      <c r="I1854" s="194"/>
      <c r="J1854" s="190"/>
      <c r="K1854" s="190"/>
      <c r="L1854" s="195"/>
      <c r="M1854" s="196"/>
      <c r="N1854" s="197"/>
      <c r="O1854" s="197"/>
      <c r="P1854" s="197"/>
      <c r="Q1854" s="197"/>
      <c r="R1854" s="197"/>
      <c r="S1854" s="197"/>
      <c r="T1854" s="198"/>
      <c r="AT1854" s="199" t="s">
        <v>202</v>
      </c>
      <c r="AU1854" s="199" t="s">
        <v>88</v>
      </c>
      <c r="AV1854" s="13" t="s">
        <v>86</v>
      </c>
      <c r="AW1854" s="13" t="s">
        <v>37</v>
      </c>
      <c r="AX1854" s="13" t="s">
        <v>78</v>
      </c>
      <c r="AY1854" s="199" t="s">
        <v>193</v>
      </c>
    </row>
    <row r="1855" spans="1:65" s="13" customFormat="1" ht="11.25">
      <c r="B1855" s="189"/>
      <c r="C1855" s="190"/>
      <c r="D1855" s="191" t="s">
        <v>202</v>
      </c>
      <c r="E1855" s="192" t="s">
        <v>19</v>
      </c>
      <c r="F1855" s="193" t="s">
        <v>205</v>
      </c>
      <c r="G1855" s="190"/>
      <c r="H1855" s="192" t="s">
        <v>19</v>
      </c>
      <c r="I1855" s="194"/>
      <c r="J1855" s="190"/>
      <c r="K1855" s="190"/>
      <c r="L1855" s="195"/>
      <c r="M1855" s="196"/>
      <c r="N1855" s="197"/>
      <c r="O1855" s="197"/>
      <c r="P1855" s="197"/>
      <c r="Q1855" s="197"/>
      <c r="R1855" s="197"/>
      <c r="S1855" s="197"/>
      <c r="T1855" s="198"/>
      <c r="AT1855" s="199" t="s">
        <v>202</v>
      </c>
      <c r="AU1855" s="199" t="s">
        <v>88</v>
      </c>
      <c r="AV1855" s="13" t="s">
        <v>86</v>
      </c>
      <c r="AW1855" s="13" t="s">
        <v>37</v>
      </c>
      <c r="AX1855" s="13" t="s">
        <v>78</v>
      </c>
      <c r="AY1855" s="199" t="s">
        <v>193</v>
      </c>
    </row>
    <row r="1856" spans="1:65" s="14" customFormat="1" ht="11.25">
      <c r="B1856" s="200"/>
      <c r="C1856" s="201"/>
      <c r="D1856" s="191" t="s">
        <v>202</v>
      </c>
      <c r="E1856" s="202" t="s">
        <v>19</v>
      </c>
      <c r="F1856" s="203" t="s">
        <v>1543</v>
      </c>
      <c r="G1856" s="201"/>
      <c r="H1856" s="204">
        <v>40</v>
      </c>
      <c r="I1856" s="205"/>
      <c r="J1856" s="201"/>
      <c r="K1856" s="201"/>
      <c r="L1856" s="206"/>
      <c r="M1856" s="207"/>
      <c r="N1856" s="208"/>
      <c r="O1856" s="208"/>
      <c r="P1856" s="208"/>
      <c r="Q1856" s="208"/>
      <c r="R1856" s="208"/>
      <c r="S1856" s="208"/>
      <c r="T1856" s="209"/>
      <c r="AT1856" s="210" t="s">
        <v>202</v>
      </c>
      <c r="AU1856" s="210" t="s">
        <v>88</v>
      </c>
      <c r="AV1856" s="14" t="s">
        <v>88</v>
      </c>
      <c r="AW1856" s="14" t="s">
        <v>37</v>
      </c>
      <c r="AX1856" s="14" t="s">
        <v>78</v>
      </c>
      <c r="AY1856" s="210" t="s">
        <v>193</v>
      </c>
    </row>
    <row r="1857" spans="1:65" s="15" customFormat="1" ht="11.25">
      <c r="B1857" s="211"/>
      <c r="C1857" s="212"/>
      <c r="D1857" s="191" t="s">
        <v>202</v>
      </c>
      <c r="E1857" s="213" t="s">
        <v>19</v>
      </c>
      <c r="F1857" s="214" t="s">
        <v>207</v>
      </c>
      <c r="G1857" s="212"/>
      <c r="H1857" s="215">
        <v>40</v>
      </c>
      <c r="I1857" s="216"/>
      <c r="J1857" s="212"/>
      <c r="K1857" s="212"/>
      <c r="L1857" s="217"/>
      <c r="M1857" s="218"/>
      <c r="N1857" s="219"/>
      <c r="O1857" s="219"/>
      <c r="P1857" s="219"/>
      <c r="Q1857" s="219"/>
      <c r="R1857" s="219"/>
      <c r="S1857" s="219"/>
      <c r="T1857" s="220"/>
      <c r="AT1857" s="221" t="s">
        <v>202</v>
      </c>
      <c r="AU1857" s="221" t="s">
        <v>88</v>
      </c>
      <c r="AV1857" s="15" t="s">
        <v>200</v>
      </c>
      <c r="AW1857" s="15" t="s">
        <v>37</v>
      </c>
      <c r="AX1857" s="15" t="s">
        <v>86</v>
      </c>
      <c r="AY1857" s="221" t="s">
        <v>193</v>
      </c>
    </row>
    <row r="1858" spans="1:65" s="2" customFormat="1" ht="16.5" customHeight="1">
      <c r="A1858" s="36"/>
      <c r="B1858" s="37"/>
      <c r="C1858" s="239" t="s">
        <v>1701</v>
      </c>
      <c r="D1858" s="239" t="s">
        <v>944</v>
      </c>
      <c r="E1858" s="240" t="s">
        <v>1702</v>
      </c>
      <c r="F1858" s="241" t="s">
        <v>1703</v>
      </c>
      <c r="G1858" s="242" t="s">
        <v>442</v>
      </c>
      <c r="H1858" s="243">
        <v>36</v>
      </c>
      <c r="I1858" s="244"/>
      <c r="J1858" s="245">
        <f>ROUND(I1858*H1858,2)</f>
        <v>0</v>
      </c>
      <c r="K1858" s="241" t="s">
        <v>212</v>
      </c>
      <c r="L1858" s="246"/>
      <c r="M1858" s="247" t="s">
        <v>19</v>
      </c>
      <c r="N1858" s="248" t="s">
        <v>49</v>
      </c>
      <c r="O1858" s="66"/>
      <c r="P1858" s="185">
        <f>O1858*H1858</f>
        <v>0</v>
      </c>
      <c r="Q1858" s="185">
        <v>4.6000000000000001E-4</v>
      </c>
      <c r="R1858" s="185">
        <f>Q1858*H1858</f>
        <v>1.6560000000000002E-2</v>
      </c>
      <c r="S1858" s="185">
        <v>0</v>
      </c>
      <c r="T1858" s="186">
        <f>S1858*H1858</f>
        <v>0</v>
      </c>
      <c r="U1858" s="36"/>
      <c r="V1858" s="36"/>
      <c r="W1858" s="36"/>
      <c r="X1858" s="36"/>
      <c r="Y1858" s="36"/>
      <c r="Z1858" s="36"/>
      <c r="AA1858" s="36"/>
      <c r="AB1858" s="36"/>
      <c r="AC1858" s="36"/>
      <c r="AD1858" s="36"/>
      <c r="AE1858" s="36"/>
      <c r="AR1858" s="187" t="s">
        <v>417</v>
      </c>
      <c r="AT1858" s="187" t="s">
        <v>944</v>
      </c>
      <c r="AU1858" s="187" t="s">
        <v>88</v>
      </c>
      <c r="AY1858" s="19" t="s">
        <v>193</v>
      </c>
      <c r="BE1858" s="188">
        <f>IF(N1858="základní",J1858,0)</f>
        <v>0</v>
      </c>
      <c r="BF1858" s="188">
        <f>IF(N1858="snížená",J1858,0)</f>
        <v>0</v>
      </c>
      <c r="BG1858" s="188">
        <f>IF(N1858="zákl. přenesená",J1858,0)</f>
        <v>0</v>
      </c>
      <c r="BH1858" s="188">
        <f>IF(N1858="sníž. přenesená",J1858,0)</f>
        <v>0</v>
      </c>
      <c r="BI1858" s="188">
        <f>IF(N1858="nulová",J1858,0)</f>
        <v>0</v>
      </c>
      <c r="BJ1858" s="19" t="s">
        <v>86</v>
      </c>
      <c r="BK1858" s="188">
        <f>ROUND(I1858*H1858,2)</f>
        <v>0</v>
      </c>
      <c r="BL1858" s="19" t="s">
        <v>295</v>
      </c>
      <c r="BM1858" s="187" t="s">
        <v>1704</v>
      </c>
    </row>
    <row r="1859" spans="1:65" s="13" customFormat="1" ht="11.25">
      <c r="B1859" s="189"/>
      <c r="C1859" s="190"/>
      <c r="D1859" s="191" t="s">
        <v>202</v>
      </c>
      <c r="E1859" s="192" t="s">
        <v>19</v>
      </c>
      <c r="F1859" s="193" t="s">
        <v>203</v>
      </c>
      <c r="G1859" s="190"/>
      <c r="H1859" s="192" t="s">
        <v>19</v>
      </c>
      <c r="I1859" s="194"/>
      <c r="J1859" s="190"/>
      <c r="K1859" s="190"/>
      <c r="L1859" s="195"/>
      <c r="M1859" s="196"/>
      <c r="N1859" s="197"/>
      <c r="O1859" s="197"/>
      <c r="P1859" s="197"/>
      <c r="Q1859" s="197"/>
      <c r="R1859" s="197"/>
      <c r="S1859" s="197"/>
      <c r="T1859" s="198"/>
      <c r="AT1859" s="199" t="s">
        <v>202</v>
      </c>
      <c r="AU1859" s="199" t="s">
        <v>88</v>
      </c>
      <c r="AV1859" s="13" t="s">
        <v>86</v>
      </c>
      <c r="AW1859" s="13" t="s">
        <v>37</v>
      </c>
      <c r="AX1859" s="13" t="s">
        <v>78</v>
      </c>
      <c r="AY1859" s="199" t="s">
        <v>193</v>
      </c>
    </row>
    <row r="1860" spans="1:65" s="13" customFormat="1" ht="11.25">
      <c r="B1860" s="189"/>
      <c r="C1860" s="190"/>
      <c r="D1860" s="191" t="s">
        <v>202</v>
      </c>
      <c r="E1860" s="192" t="s">
        <v>19</v>
      </c>
      <c r="F1860" s="193" t="s">
        <v>1497</v>
      </c>
      <c r="G1860" s="190"/>
      <c r="H1860" s="192" t="s">
        <v>19</v>
      </c>
      <c r="I1860" s="194"/>
      <c r="J1860" s="190"/>
      <c r="K1860" s="190"/>
      <c r="L1860" s="195"/>
      <c r="M1860" s="196"/>
      <c r="N1860" s="197"/>
      <c r="O1860" s="197"/>
      <c r="P1860" s="197"/>
      <c r="Q1860" s="197"/>
      <c r="R1860" s="197"/>
      <c r="S1860" s="197"/>
      <c r="T1860" s="198"/>
      <c r="AT1860" s="199" t="s">
        <v>202</v>
      </c>
      <c r="AU1860" s="199" t="s">
        <v>88</v>
      </c>
      <c r="AV1860" s="13" t="s">
        <v>86</v>
      </c>
      <c r="AW1860" s="13" t="s">
        <v>37</v>
      </c>
      <c r="AX1860" s="13" t="s">
        <v>78</v>
      </c>
      <c r="AY1860" s="199" t="s">
        <v>193</v>
      </c>
    </row>
    <row r="1861" spans="1:65" s="13" customFormat="1" ht="11.25">
      <c r="B1861" s="189"/>
      <c r="C1861" s="190"/>
      <c r="D1861" s="191" t="s">
        <v>202</v>
      </c>
      <c r="E1861" s="192" t="s">
        <v>19</v>
      </c>
      <c r="F1861" s="193" t="s">
        <v>205</v>
      </c>
      <c r="G1861" s="190"/>
      <c r="H1861" s="192" t="s">
        <v>19</v>
      </c>
      <c r="I1861" s="194"/>
      <c r="J1861" s="190"/>
      <c r="K1861" s="190"/>
      <c r="L1861" s="195"/>
      <c r="M1861" s="196"/>
      <c r="N1861" s="197"/>
      <c r="O1861" s="197"/>
      <c r="P1861" s="197"/>
      <c r="Q1861" s="197"/>
      <c r="R1861" s="197"/>
      <c r="S1861" s="197"/>
      <c r="T1861" s="198"/>
      <c r="AT1861" s="199" t="s">
        <v>202</v>
      </c>
      <c r="AU1861" s="199" t="s">
        <v>88</v>
      </c>
      <c r="AV1861" s="13" t="s">
        <v>86</v>
      </c>
      <c r="AW1861" s="13" t="s">
        <v>37</v>
      </c>
      <c r="AX1861" s="13" t="s">
        <v>78</v>
      </c>
      <c r="AY1861" s="199" t="s">
        <v>193</v>
      </c>
    </row>
    <row r="1862" spans="1:65" s="14" customFormat="1" ht="11.25">
      <c r="B1862" s="200"/>
      <c r="C1862" s="201"/>
      <c r="D1862" s="191" t="s">
        <v>202</v>
      </c>
      <c r="E1862" s="202" t="s">
        <v>19</v>
      </c>
      <c r="F1862" s="203" t="s">
        <v>1521</v>
      </c>
      <c r="G1862" s="201"/>
      <c r="H1862" s="204">
        <v>36</v>
      </c>
      <c r="I1862" s="205"/>
      <c r="J1862" s="201"/>
      <c r="K1862" s="201"/>
      <c r="L1862" s="206"/>
      <c r="M1862" s="207"/>
      <c r="N1862" s="208"/>
      <c r="O1862" s="208"/>
      <c r="P1862" s="208"/>
      <c r="Q1862" s="208"/>
      <c r="R1862" s="208"/>
      <c r="S1862" s="208"/>
      <c r="T1862" s="209"/>
      <c r="AT1862" s="210" t="s">
        <v>202</v>
      </c>
      <c r="AU1862" s="210" t="s">
        <v>88</v>
      </c>
      <c r="AV1862" s="14" t="s">
        <v>88</v>
      </c>
      <c r="AW1862" s="14" t="s">
        <v>37</v>
      </c>
      <c r="AX1862" s="14" t="s">
        <v>78</v>
      </c>
      <c r="AY1862" s="210" t="s">
        <v>193</v>
      </c>
    </row>
    <row r="1863" spans="1:65" s="15" customFormat="1" ht="11.25">
      <c r="B1863" s="211"/>
      <c r="C1863" s="212"/>
      <c r="D1863" s="191" t="s">
        <v>202</v>
      </c>
      <c r="E1863" s="213" t="s">
        <v>19</v>
      </c>
      <c r="F1863" s="214" t="s">
        <v>207</v>
      </c>
      <c r="G1863" s="212"/>
      <c r="H1863" s="215">
        <v>36</v>
      </c>
      <c r="I1863" s="216"/>
      <c r="J1863" s="212"/>
      <c r="K1863" s="212"/>
      <c r="L1863" s="217"/>
      <c r="M1863" s="218"/>
      <c r="N1863" s="219"/>
      <c r="O1863" s="219"/>
      <c r="P1863" s="219"/>
      <c r="Q1863" s="219"/>
      <c r="R1863" s="219"/>
      <c r="S1863" s="219"/>
      <c r="T1863" s="220"/>
      <c r="AT1863" s="221" t="s">
        <v>202</v>
      </c>
      <c r="AU1863" s="221" t="s">
        <v>88</v>
      </c>
      <c r="AV1863" s="15" t="s">
        <v>200</v>
      </c>
      <c r="AW1863" s="15" t="s">
        <v>37</v>
      </c>
      <c r="AX1863" s="15" t="s">
        <v>86</v>
      </c>
      <c r="AY1863" s="221" t="s">
        <v>193</v>
      </c>
    </row>
    <row r="1864" spans="1:65" s="2" customFormat="1" ht="16.5" customHeight="1">
      <c r="A1864" s="36"/>
      <c r="B1864" s="37"/>
      <c r="C1864" s="239" t="s">
        <v>1705</v>
      </c>
      <c r="D1864" s="239" t="s">
        <v>944</v>
      </c>
      <c r="E1864" s="240" t="s">
        <v>1706</v>
      </c>
      <c r="F1864" s="241" t="s">
        <v>1707</v>
      </c>
      <c r="G1864" s="242" t="s">
        <v>442</v>
      </c>
      <c r="H1864" s="243">
        <v>4</v>
      </c>
      <c r="I1864" s="244"/>
      <c r="J1864" s="245">
        <f>ROUND(I1864*H1864,2)</f>
        <v>0</v>
      </c>
      <c r="K1864" s="241" t="s">
        <v>212</v>
      </c>
      <c r="L1864" s="246"/>
      <c r="M1864" s="247" t="s">
        <v>19</v>
      </c>
      <c r="N1864" s="248" t="s">
        <v>49</v>
      </c>
      <c r="O1864" s="66"/>
      <c r="P1864" s="185">
        <f>O1864*H1864</f>
        <v>0</v>
      </c>
      <c r="Q1864" s="185">
        <v>2.9E-4</v>
      </c>
      <c r="R1864" s="185">
        <f>Q1864*H1864</f>
        <v>1.16E-3</v>
      </c>
      <c r="S1864" s="185">
        <v>0</v>
      </c>
      <c r="T1864" s="186">
        <f>S1864*H1864</f>
        <v>0</v>
      </c>
      <c r="U1864" s="36"/>
      <c r="V1864" s="36"/>
      <c r="W1864" s="36"/>
      <c r="X1864" s="36"/>
      <c r="Y1864" s="36"/>
      <c r="Z1864" s="36"/>
      <c r="AA1864" s="36"/>
      <c r="AB1864" s="36"/>
      <c r="AC1864" s="36"/>
      <c r="AD1864" s="36"/>
      <c r="AE1864" s="36"/>
      <c r="AR1864" s="187" t="s">
        <v>417</v>
      </c>
      <c r="AT1864" s="187" t="s">
        <v>944</v>
      </c>
      <c r="AU1864" s="187" t="s">
        <v>88</v>
      </c>
      <c r="AY1864" s="19" t="s">
        <v>193</v>
      </c>
      <c r="BE1864" s="188">
        <f>IF(N1864="základní",J1864,0)</f>
        <v>0</v>
      </c>
      <c r="BF1864" s="188">
        <f>IF(N1864="snížená",J1864,0)</f>
        <v>0</v>
      </c>
      <c r="BG1864" s="188">
        <f>IF(N1864="zákl. přenesená",J1864,0)</f>
        <v>0</v>
      </c>
      <c r="BH1864" s="188">
        <f>IF(N1864="sníž. přenesená",J1864,0)</f>
        <v>0</v>
      </c>
      <c r="BI1864" s="188">
        <f>IF(N1864="nulová",J1864,0)</f>
        <v>0</v>
      </c>
      <c r="BJ1864" s="19" t="s">
        <v>86</v>
      </c>
      <c r="BK1864" s="188">
        <f>ROUND(I1864*H1864,2)</f>
        <v>0</v>
      </c>
      <c r="BL1864" s="19" t="s">
        <v>295</v>
      </c>
      <c r="BM1864" s="187" t="s">
        <v>1708</v>
      </c>
    </row>
    <row r="1865" spans="1:65" s="13" customFormat="1" ht="11.25">
      <c r="B1865" s="189"/>
      <c r="C1865" s="190"/>
      <c r="D1865" s="191" t="s">
        <v>202</v>
      </c>
      <c r="E1865" s="192" t="s">
        <v>19</v>
      </c>
      <c r="F1865" s="193" t="s">
        <v>203</v>
      </c>
      <c r="G1865" s="190"/>
      <c r="H1865" s="192" t="s">
        <v>19</v>
      </c>
      <c r="I1865" s="194"/>
      <c r="J1865" s="190"/>
      <c r="K1865" s="190"/>
      <c r="L1865" s="195"/>
      <c r="M1865" s="196"/>
      <c r="N1865" s="197"/>
      <c r="O1865" s="197"/>
      <c r="P1865" s="197"/>
      <c r="Q1865" s="197"/>
      <c r="R1865" s="197"/>
      <c r="S1865" s="197"/>
      <c r="T1865" s="198"/>
      <c r="AT1865" s="199" t="s">
        <v>202</v>
      </c>
      <c r="AU1865" s="199" t="s">
        <v>88</v>
      </c>
      <c r="AV1865" s="13" t="s">
        <v>86</v>
      </c>
      <c r="AW1865" s="13" t="s">
        <v>37</v>
      </c>
      <c r="AX1865" s="13" t="s">
        <v>78</v>
      </c>
      <c r="AY1865" s="199" t="s">
        <v>193</v>
      </c>
    </row>
    <row r="1866" spans="1:65" s="13" customFormat="1" ht="11.25">
      <c r="B1866" s="189"/>
      <c r="C1866" s="190"/>
      <c r="D1866" s="191" t="s">
        <v>202</v>
      </c>
      <c r="E1866" s="192" t="s">
        <v>19</v>
      </c>
      <c r="F1866" s="193" t="s">
        <v>1497</v>
      </c>
      <c r="G1866" s="190"/>
      <c r="H1866" s="192" t="s">
        <v>19</v>
      </c>
      <c r="I1866" s="194"/>
      <c r="J1866" s="190"/>
      <c r="K1866" s="190"/>
      <c r="L1866" s="195"/>
      <c r="M1866" s="196"/>
      <c r="N1866" s="197"/>
      <c r="O1866" s="197"/>
      <c r="P1866" s="197"/>
      <c r="Q1866" s="197"/>
      <c r="R1866" s="197"/>
      <c r="S1866" s="197"/>
      <c r="T1866" s="198"/>
      <c r="AT1866" s="199" t="s">
        <v>202</v>
      </c>
      <c r="AU1866" s="199" t="s">
        <v>88</v>
      </c>
      <c r="AV1866" s="13" t="s">
        <v>86</v>
      </c>
      <c r="AW1866" s="13" t="s">
        <v>37</v>
      </c>
      <c r="AX1866" s="13" t="s">
        <v>78</v>
      </c>
      <c r="AY1866" s="199" t="s">
        <v>193</v>
      </c>
    </row>
    <row r="1867" spans="1:65" s="13" customFormat="1" ht="11.25">
      <c r="B1867" s="189"/>
      <c r="C1867" s="190"/>
      <c r="D1867" s="191" t="s">
        <v>202</v>
      </c>
      <c r="E1867" s="192" t="s">
        <v>19</v>
      </c>
      <c r="F1867" s="193" t="s">
        <v>205</v>
      </c>
      <c r="G1867" s="190"/>
      <c r="H1867" s="192" t="s">
        <v>19</v>
      </c>
      <c r="I1867" s="194"/>
      <c r="J1867" s="190"/>
      <c r="K1867" s="190"/>
      <c r="L1867" s="195"/>
      <c r="M1867" s="196"/>
      <c r="N1867" s="197"/>
      <c r="O1867" s="197"/>
      <c r="P1867" s="197"/>
      <c r="Q1867" s="197"/>
      <c r="R1867" s="197"/>
      <c r="S1867" s="197"/>
      <c r="T1867" s="198"/>
      <c r="AT1867" s="199" t="s">
        <v>202</v>
      </c>
      <c r="AU1867" s="199" t="s">
        <v>88</v>
      </c>
      <c r="AV1867" s="13" t="s">
        <v>86</v>
      </c>
      <c r="AW1867" s="13" t="s">
        <v>37</v>
      </c>
      <c r="AX1867" s="13" t="s">
        <v>78</v>
      </c>
      <c r="AY1867" s="199" t="s">
        <v>193</v>
      </c>
    </row>
    <row r="1868" spans="1:65" s="14" customFormat="1" ht="11.25">
      <c r="B1868" s="200"/>
      <c r="C1868" s="201"/>
      <c r="D1868" s="191" t="s">
        <v>202</v>
      </c>
      <c r="E1868" s="202" t="s">
        <v>19</v>
      </c>
      <c r="F1868" s="203" t="s">
        <v>1709</v>
      </c>
      <c r="G1868" s="201"/>
      <c r="H1868" s="204">
        <v>4</v>
      </c>
      <c r="I1868" s="205"/>
      <c r="J1868" s="201"/>
      <c r="K1868" s="201"/>
      <c r="L1868" s="206"/>
      <c r="M1868" s="207"/>
      <c r="N1868" s="208"/>
      <c r="O1868" s="208"/>
      <c r="P1868" s="208"/>
      <c r="Q1868" s="208"/>
      <c r="R1868" s="208"/>
      <c r="S1868" s="208"/>
      <c r="T1868" s="209"/>
      <c r="AT1868" s="210" t="s">
        <v>202</v>
      </c>
      <c r="AU1868" s="210" t="s">
        <v>88</v>
      </c>
      <c r="AV1868" s="14" t="s">
        <v>88</v>
      </c>
      <c r="AW1868" s="14" t="s">
        <v>37</v>
      </c>
      <c r="AX1868" s="14" t="s">
        <v>78</v>
      </c>
      <c r="AY1868" s="210" t="s">
        <v>193</v>
      </c>
    </row>
    <row r="1869" spans="1:65" s="15" customFormat="1" ht="11.25">
      <c r="B1869" s="211"/>
      <c r="C1869" s="212"/>
      <c r="D1869" s="191" t="s">
        <v>202</v>
      </c>
      <c r="E1869" s="213" t="s">
        <v>19</v>
      </c>
      <c r="F1869" s="214" t="s">
        <v>207</v>
      </c>
      <c r="G1869" s="212"/>
      <c r="H1869" s="215">
        <v>4</v>
      </c>
      <c r="I1869" s="216"/>
      <c r="J1869" s="212"/>
      <c r="K1869" s="212"/>
      <c r="L1869" s="217"/>
      <c r="M1869" s="218"/>
      <c r="N1869" s="219"/>
      <c r="O1869" s="219"/>
      <c r="P1869" s="219"/>
      <c r="Q1869" s="219"/>
      <c r="R1869" s="219"/>
      <c r="S1869" s="219"/>
      <c r="T1869" s="220"/>
      <c r="AT1869" s="221" t="s">
        <v>202</v>
      </c>
      <c r="AU1869" s="221" t="s">
        <v>88</v>
      </c>
      <c r="AV1869" s="15" t="s">
        <v>200</v>
      </c>
      <c r="AW1869" s="15" t="s">
        <v>37</v>
      </c>
      <c r="AX1869" s="15" t="s">
        <v>86</v>
      </c>
      <c r="AY1869" s="221" t="s">
        <v>193</v>
      </c>
    </row>
    <row r="1870" spans="1:65" s="2" customFormat="1" ht="44.25" customHeight="1">
      <c r="A1870" s="36"/>
      <c r="B1870" s="37"/>
      <c r="C1870" s="176" t="s">
        <v>1710</v>
      </c>
      <c r="D1870" s="176" t="s">
        <v>196</v>
      </c>
      <c r="E1870" s="177" t="s">
        <v>1711</v>
      </c>
      <c r="F1870" s="178" t="s">
        <v>1712</v>
      </c>
      <c r="G1870" s="179" t="s">
        <v>738</v>
      </c>
      <c r="H1870" s="238"/>
      <c r="I1870" s="181"/>
      <c r="J1870" s="182">
        <f>ROUND(I1870*H1870,2)</f>
        <v>0</v>
      </c>
      <c r="K1870" s="178" t="s">
        <v>212</v>
      </c>
      <c r="L1870" s="41"/>
      <c r="M1870" s="183" t="s">
        <v>19</v>
      </c>
      <c r="N1870" s="184" t="s">
        <v>49</v>
      </c>
      <c r="O1870" s="66"/>
      <c r="P1870" s="185">
        <f>O1870*H1870</f>
        <v>0</v>
      </c>
      <c r="Q1870" s="185">
        <v>0</v>
      </c>
      <c r="R1870" s="185">
        <f>Q1870*H1870</f>
        <v>0</v>
      </c>
      <c r="S1870" s="185">
        <v>0</v>
      </c>
      <c r="T1870" s="186">
        <f>S1870*H1870</f>
        <v>0</v>
      </c>
      <c r="U1870" s="36"/>
      <c r="V1870" s="36"/>
      <c r="W1870" s="36"/>
      <c r="X1870" s="36"/>
      <c r="Y1870" s="36"/>
      <c r="Z1870" s="36"/>
      <c r="AA1870" s="36"/>
      <c r="AB1870" s="36"/>
      <c r="AC1870" s="36"/>
      <c r="AD1870" s="36"/>
      <c r="AE1870" s="36"/>
      <c r="AR1870" s="187" t="s">
        <v>295</v>
      </c>
      <c r="AT1870" s="187" t="s">
        <v>196</v>
      </c>
      <c r="AU1870" s="187" t="s">
        <v>88</v>
      </c>
      <c r="AY1870" s="19" t="s">
        <v>193</v>
      </c>
      <c r="BE1870" s="188">
        <f>IF(N1870="základní",J1870,0)</f>
        <v>0</v>
      </c>
      <c r="BF1870" s="188">
        <f>IF(N1870="snížená",J1870,0)</f>
        <v>0</v>
      </c>
      <c r="BG1870" s="188">
        <f>IF(N1870="zákl. přenesená",J1870,0)</f>
        <v>0</v>
      </c>
      <c r="BH1870" s="188">
        <f>IF(N1870="sníž. přenesená",J1870,0)</f>
        <v>0</v>
      </c>
      <c r="BI1870" s="188">
        <f>IF(N1870="nulová",J1870,0)</f>
        <v>0</v>
      </c>
      <c r="BJ1870" s="19" t="s">
        <v>86</v>
      </c>
      <c r="BK1870" s="188">
        <f>ROUND(I1870*H1870,2)</f>
        <v>0</v>
      </c>
      <c r="BL1870" s="19" t="s">
        <v>295</v>
      </c>
      <c r="BM1870" s="187" t="s">
        <v>1713</v>
      </c>
    </row>
    <row r="1871" spans="1:65" s="2" customFormat="1" ht="11.25">
      <c r="A1871" s="36"/>
      <c r="B1871" s="37"/>
      <c r="C1871" s="38"/>
      <c r="D1871" s="222" t="s">
        <v>214</v>
      </c>
      <c r="E1871" s="38"/>
      <c r="F1871" s="223" t="s">
        <v>1714</v>
      </c>
      <c r="G1871" s="38"/>
      <c r="H1871" s="38"/>
      <c r="I1871" s="224"/>
      <c r="J1871" s="38"/>
      <c r="K1871" s="38"/>
      <c r="L1871" s="41"/>
      <c r="M1871" s="225"/>
      <c r="N1871" s="226"/>
      <c r="O1871" s="66"/>
      <c r="P1871" s="66"/>
      <c r="Q1871" s="66"/>
      <c r="R1871" s="66"/>
      <c r="S1871" s="66"/>
      <c r="T1871" s="67"/>
      <c r="U1871" s="36"/>
      <c r="V1871" s="36"/>
      <c r="W1871" s="36"/>
      <c r="X1871" s="36"/>
      <c r="Y1871" s="36"/>
      <c r="Z1871" s="36"/>
      <c r="AA1871" s="36"/>
      <c r="AB1871" s="36"/>
      <c r="AC1871" s="36"/>
      <c r="AD1871" s="36"/>
      <c r="AE1871" s="36"/>
      <c r="AT1871" s="19" t="s">
        <v>214</v>
      </c>
      <c r="AU1871" s="19" t="s">
        <v>88</v>
      </c>
    </row>
    <row r="1872" spans="1:65" s="12" customFormat="1" ht="25.9" customHeight="1">
      <c r="B1872" s="160"/>
      <c r="C1872" s="161"/>
      <c r="D1872" s="162" t="s">
        <v>77</v>
      </c>
      <c r="E1872" s="163" t="s">
        <v>1715</v>
      </c>
      <c r="F1872" s="163" t="s">
        <v>1716</v>
      </c>
      <c r="G1872" s="161"/>
      <c r="H1872" s="161"/>
      <c r="I1872" s="164"/>
      <c r="J1872" s="165">
        <f>BK1872</f>
        <v>0</v>
      </c>
      <c r="K1872" s="161"/>
      <c r="L1872" s="166"/>
      <c r="M1872" s="167"/>
      <c r="N1872" s="168"/>
      <c r="O1872" s="168"/>
      <c r="P1872" s="169">
        <f>SUM(P1873:P1887)</f>
        <v>0</v>
      </c>
      <c r="Q1872" s="168"/>
      <c r="R1872" s="169">
        <f>SUM(R1873:R1887)</f>
        <v>0</v>
      </c>
      <c r="S1872" s="168"/>
      <c r="T1872" s="170">
        <f>SUM(T1873:T1887)</f>
        <v>0</v>
      </c>
      <c r="AR1872" s="171" t="s">
        <v>200</v>
      </c>
      <c r="AT1872" s="172" t="s">
        <v>77</v>
      </c>
      <c r="AU1872" s="172" t="s">
        <v>78</v>
      </c>
      <c r="AY1872" s="171" t="s">
        <v>193</v>
      </c>
      <c r="BK1872" s="173">
        <f>SUM(BK1873:BK1887)</f>
        <v>0</v>
      </c>
    </row>
    <row r="1873" spans="1:65" s="2" customFormat="1" ht="24.2" customHeight="1">
      <c r="A1873" s="36"/>
      <c r="B1873" s="37"/>
      <c r="C1873" s="176" t="s">
        <v>1717</v>
      </c>
      <c r="D1873" s="176" t="s">
        <v>196</v>
      </c>
      <c r="E1873" s="177" t="s">
        <v>1718</v>
      </c>
      <c r="F1873" s="178" t="s">
        <v>1719</v>
      </c>
      <c r="G1873" s="179" t="s">
        <v>1720</v>
      </c>
      <c r="H1873" s="180">
        <v>32</v>
      </c>
      <c r="I1873" s="181"/>
      <c r="J1873" s="182">
        <f>ROUND(I1873*H1873,2)</f>
        <v>0</v>
      </c>
      <c r="K1873" s="178" t="s">
        <v>1721</v>
      </c>
      <c r="L1873" s="41"/>
      <c r="M1873" s="183" t="s">
        <v>19</v>
      </c>
      <c r="N1873" s="184" t="s">
        <v>49</v>
      </c>
      <c r="O1873" s="66"/>
      <c r="P1873" s="185">
        <f>O1873*H1873</f>
        <v>0</v>
      </c>
      <c r="Q1873" s="185">
        <v>0</v>
      </c>
      <c r="R1873" s="185">
        <f>Q1873*H1873</f>
        <v>0</v>
      </c>
      <c r="S1873" s="185">
        <v>0</v>
      </c>
      <c r="T1873" s="186">
        <f>S1873*H1873</f>
        <v>0</v>
      </c>
      <c r="U1873" s="36"/>
      <c r="V1873" s="36"/>
      <c r="W1873" s="36"/>
      <c r="X1873" s="36"/>
      <c r="Y1873" s="36"/>
      <c r="Z1873" s="36"/>
      <c r="AA1873" s="36"/>
      <c r="AB1873" s="36"/>
      <c r="AC1873" s="36"/>
      <c r="AD1873" s="36"/>
      <c r="AE1873" s="36"/>
      <c r="AR1873" s="187" t="s">
        <v>1722</v>
      </c>
      <c r="AT1873" s="187" t="s">
        <v>196</v>
      </c>
      <c r="AU1873" s="187" t="s">
        <v>86</v>
      </c>
      <c r="AY1873" s="19" t="s">
        <v>193</v>
      </c>
      <c r="BE1873" s="188">
        <f>IF(N1873="základní",J1873,0)</f>
        <v>0</v>
      </c>
      <c r="BF1873" s="188">
        <f>IF(N1873="snížená",J1873,0)</f>
        <v>0</v>
      </c>
      <c r="BG1873" s="188">
        <f>IF(N1873="zákl. přenesená",J1873,0)</f>
        <v>0</v>
      </c>
      <c r="BH1873" s="188">
        <f>IF(N1873="sníž. přenesená",J1873,0)</f>
        <v>0</v>
      </c>
      <c r="BI1873" s="188">
        <f>IF(N1873="nulová",J1873,0)</f>
        <v>0</v>
      </c>
      <c r="BJ1873" s="19" t="s">
        <v>86</v>
      </c>
      <c r="BK1873" s="188">
        <f>ROUND(I1873*H1873,2)</f>
        <v>0</v>
      </c>
      <c r="BL1873" s="19" t="s">
        <v>1722</v>
      </c>
      <c r="BM1873" s="187" t="s">
        <v>1723</v>
      </c>
    </row>
    <row r="1874" spans="1:65" s="13" customFormat="1" ht="11.25">
      <c r="B1874" s="189"/>
      <c r="C1874" s="190"/>
      <c r="D1874" s="191" t="s">
        <v>202</v>
      </c>
      <c r="E1874" s="192" t="s">
        <v>19</v>
      </c>
      <c r="F1874" s="193" t="s">
        <v>289</v>
      </c>
      <c r="G1874" s="190"/>
      <c r="H1874" s="192" t="s">
        <v>19</v>
      </c>
      <c r="I1874" s="194"/>
      <c r="J1874" s="190"/>
      <c r="K1874" s="190"/>
      <c r="L1874" s="195"/>
      <c r="M1874" s="196"/>
      <c r="N1874" s="197"/>
      <c r="O1874" s="197"/>
      <c r="P1874" s="197"/>
      <c r="Q1874" s="197"/>
      <c r="R1874" s="197"/>
      <c r="S1874" s="197"/>
      <c r="T1874" s="198"/>
      <c r="AT1874" s="199" t="s">
        <v>202</v>
      </c>
      <c r="AU1874" s="199" t="s">
        <v>86</v>
      </c>
      <c r="AV1874" s="13" t="s">
        <v>86</v>
      </c>
      <c r="AW1874" s="13" t="s">
        <v>37</v>
      </c>
      <c r="AX1874" s="13" t="s">
        <v>78</v>
      </c>
      <c r="AY1874" s="199" t="s">
        <v>193</v>
      </c>
    </row>
    <row r="1875" spans="1:65" s="13" customFormat="1" ht="11.25">
      <c r="B1875" s="189"/>
      <c r="C1875" s="190"/>
      <c r="D1875" s="191" t="s">
        <v>202</v>
      </c>
      <c r="E1875" s="192" t="s">
        <v>19</v>
      </c>
      <c r="F1875" s="193" t="s">
        <v>1724</v>
      </c>
      <c r="G1875" s="190"/>
      <c r="H1875" s="192" t="s">
        <v>19</v>
      </c>
      <c r="I1875" s="194"/>
      <c r="J1875" s="190"/>
      <c r="K1875" s="190"/>
      <c r="L1875" s="195"/>
      <c r="M1875" s="196"/>
      <c r="N1875" s="197"/>
      <c r="O1875" s="197"/>
      <c r="P1875" s="197"/>
      <c r="Q1875" s="197"/>
      <c r="R1875" s="197"/>
      <c r="S1875" s="197"/>
      <c r="T1875" s="198"/>
      <c r="AT1875" s="199" t="s">
        <v>202</v>
      </c>
      <c r="AU1875" s="199" t="s">
        <v>86</v>
      </c>
      <c r="AV1875" s="13" t="s">
        <v>86</v>
      </c>
      <c r="AW1875" s="13" t="s">
        <v>37</v>
      </c>
      <c r="AX1875" s="13" t="s">
        <v>78</v>
      </c>
      <c r="AY1875" s="199" t="s">
        <v>193</v>
      </c>
    </row>
    <row r="1876" spans="1:65" s="14" customFormat="1" ht="22.5">
      <c r="B1876" s="200"/>
      <c r="C1876" s="201"/>
      <c r="D1876" s="191" t="s">
        <v>202</v>
      </c>
      <c r="E1876" s="202" t="s">
        <v>19</v>
      </c>
      <c r="F1876" s="203" t="s">
        <v>1725</v>
      </c>
      <c r="G1876" s="201"/>
      <c r="H1876" s="204">
        <v>16</v>
      </c>
      <c r="I1876" s="205"/>
      <c r="J1876" s="201"/>
      <c r="K1876" s="201"/>
      <c r="L1876" s="206"/>
      <c r="M1876" s="207"/>
      <c r="N1876" s="208"/>
      <c r="O1876" s="208"/>
      <c r="P1876" s="208"/>
      <c r="Q1876" s="208"/>
      <c r="R1876" s="208"/>
      <c r="S1876" s="208"/>
      <c r="T1876" s="209"/>
      <c r="AT1876" s="210" t="s">
        <v>202</v>
      </c>
      <c r="AU1876" s="210" t="s">
        <v>86</v>
      </c>
      <c r="AV1876" s="14" t="s">
        <v>88</v>
      </c>
      <c r="AW1876" s="14" t="s">
        <v>37</v>
      </c>
      <c r="AX1876" s="14" t="s">
        <v>78</v>
      </c>
      <c r="AY1876" s="210" t="s">
        <v>193</v>
      </c>
    </row>
    <row r="1877" spans="1:65" s="13" customFormat="1" ht="11.25">
      <c r="B1877" s="189"/>
      <c r="C1877" s="190"/>
      <c r="D1877" s="191" t="s">
        <v>202</v>
      </c>
      <c r="E1877" s="192" t="s">
        <v>19</v>
      </c>
      <c r="F1877" s="193" t="s">
        <v>1726</v>
      </c>
      <c r="G1877" s="190"/>
      <c r="H1877" s="192" t="s">
        <v>19</v>
      </c>
      <c r="I1877" s="194"/>
      <c r="J1877" s="190"/>
      <c r="K1877" s="190"/>
      <c r="L1877" s="195"/>
      <c r="M1877" s="196"/>
      <c r="N1877" s="197"/>
      <c r="O1877" s="197"/>
      <c r="P1877" s="197"/>
      <c r="Q1877" s="197"/>
      <c r="R1877" s="197"/>
      <c r="S1877" s="197"/>
      <c r="T1877" s="198"/>
      <c r="AT1877" s="199" t="s">
        <v>202</v>
      </c>
      <c r="AU1877" s="199" t="s">
        <v>86</v>
      </c>
      <c r="AV1877" s="13" t="s">
        <v>86</v>
      </c>
      <c r="AW1877" s="13" t="s">
        <v>37</v>
      </c>
      <c r="AX1877" s="13" t="s">
        <v>78</v>
      </c>
      <c r="AY1877" s="199" t="s">
        <v>193</v>
      </c>
    </row>
    <row r="1878" spans="1:65" s="14" customFormat="1" ht="11.25">
      <c r="B1878" s="200"/>
      <c r="C1878" s="201"/>
      <c r="D1878" s="191" t="s">
        <v>202</v>
      </c>
      <c r="E1878" s="202" t="s">
        <v>19</v>
      </c>
      <c r="F1878" s="203" t="s">
        <v>1727</v>
      </c>
      <c r="G1878" s="201"/>
      <c r="H1878" s="204">
        <v>16</v>
      </c>
      <c r="I1878" s="205"/>
      <c r="J1878" s="201"/>
      <c r="K1878" s="201"/>
      <c r="L1878" s="206"/>
      <c r="M1878" s="207"/>
      <c r="N1878" s="208"/>
      <c r="O1878" s="208"/>
      <c r="P1878" s="208"/>
      <c r="Q1878" s="208"/>
      <c r="R1878" s="208"/>
      <c r="S1878" s="208"/>
      <c r="T1878" s="209"/>
      <c r="AT1878" s="210" t="s">
        <v>202</v>
      </c>
      <c r="AU1878" s="210" t="s">
        <v>86</v>
      </c>
      <c r="AV1878" s="14" t="s">
        <v>88</v>
      </c>
      <c r="AW1878" s="14" t="s">
        <v>37</v>
      </c>
      <c r="AX1878" s="14" t="s">
        <v>78</v>
      </c>
      <c r="AY1878" s="210" t="s">
        <v>193</v>
      </c>
    </row>
    <row r="1879" spans="1:65" s="15" customFormat="1" ht="11.25">
      <c r="B1879" s="211"/>
      <c r="C1879" s="212"/>
      <c r="D1879" s="191" t="s">
        <v>202</v>
      </c>
      <c r="E1879" s="213" t="s">
        <v>19</v>
      </c>
      <c r="F1879" s="214" t="s">
        <v>207</v>
      </c>
      <c r="G1879" s="212"/>
      <c r="H1879" s="215">
        <v>32</v>
      </c>
      <c r="I1879" s="216"/>
      <c r="J1879" s="212"/>
      <c r="K1879" s="212"/>
      <c r="L1879" s="217"/>
      <c r="M1879" s="218"/>
      <c r="N1879" s="219"/>
      <c r="O1879" s="219"/>
      <c r="P1879" s="219"/>
      <c r="Q1879" s="219"/>
      <c r="R1879" s="219"/>
      <c r="S1879" s="219"/>
      <c r="T1879" s="220"/>
      <c r="AT1879" s="221" t="s">
        <v>202</v>
      </c>
      <c r="AU1879" s="221" t="s">
        <v>86</v>
      </c>
      <c r="AV1879" s="15" t="s">
        <v>200</v>
      </c>
      <c r="AW1879" s="15" t="s">
        <v>37</v>
      </c>
      <c r="AX1879" s="15" t="s">
        <v>86</v>
      </c>
      <c r="AY1879" s="221" t="s">
        <v>193</v>
      </c>
    </row>
    <row r="1880" spans="1:65" s="2" customFormat="1" ht="24.2" customHeight="1">
      <c r="A1880" s="36"/>
      <c r="B1880" s="37"/>
      <c r="C1880" s="176" t="s">
        <v>1728</v>
      </c>
      <c r="D1880" s="176" t="s">
        <v>196</v>
      </c>
      <c r="E1880" s="177" t="s">
        <v>1729</v>
      </c>
      <c r="F1880" s="178" t="s">
        <v>1730</v>
      </c>
      <c r="G1880" s="179" t="s">
        <v>1720</v>
      </c>
      <c r="H1880" s="180">
        <v>24</v>
      </c>
      <c r="I1880" s="181"/>
      <c r="J1880" s="182">
        <f>ROUND(I1880*H1880,2)</f>
        <v>0</v>
      </c>
      <c r="K1880" s="178" t="s">
        <v>212</v>
      </c>
      <c r="L1880" s="41"/>
      <c r="M1880" s="183" t="s">
        <v>19</v>
      </c>
      <c r="N1880" s="184" t="s">
        <v>49</v>
      </c>
      <c r="O1880" s="66"/>
      <c r="P1880" s="185">
        <f>O1880*H1880</f>
        <v>0</v>
      </c>
      <c r="Q1880" s="185">
        <v>0</v>
      </c>
      <c r="R1880" s="185">
        <f>Q1880*H1880</f>
        <v>0</v>
      </c>
      <c r="S1880" s="185">
        <v>0</v>
      </c>
      <c r="T1880" s="186">
        <f>S1880*H1880</f>
        <v>0</v>
      </c>
      <c r="U1880" s="36"/>
      <c r="V1880" s="36"/>
      <c r="W1880" s="36"/>
      <c r="X1880" s="36"/>
      <c r="Y1880" s="36"/>
      <c r="Z1880" s="36"/>
      <c r="AA1880" s="36"/>
      <c r="AB1880" s="36"/>
      <c r="AC1880" s="36"/>
      <c r="AD1880" s="36"/>
      <c r="AE1880" s="36"/>
      <c r="AR1880" s="187" t="s">
        <v>1722</v>
      </c>
      <c r="AT1880" s="187" t="s">
        <v>196</v>
      </c>
      <c r="AU1880" s="187" t="s">
        <v>86</v>
      </c>
      <c r="AY1880" s="19" t="s">
        <v>193</v>
      </c>
      <c r="BE1880" s="188">
        <f>IF(N1880="základní",J1880,0)</f>
        <v>0</v>
      </c>
      <c r="BF1880" s="188">
        <f>IF(N1880="snížená",J1880,0)</f>
        <v>0</v>
      </c>
      <c r="BG1880" s="188">
        <f>IF(N1880="zákl. přenesená",J1880,0)</f>
        <v>0</v>
      </c>
      <c r="BH1880" s="188">
        <f>IF(N1880="sníž. přenesená",J1880,0)</f>
        <v>0</v>
      </c>
      <c r="BI1880" s="188">
        <f>IF(N1880="nulová",J1880,0)</f>
        <v>0</v>
      </c>
      <c r="BJ1880" s="19" t="s">
        <v>86</v>
      </c>
      <c r="BK1880" s="188">
        <f>ROUND(I1880*H1880,2)</f>
        <v>0</v>
      </c>
      <c r="BL1880" s="19" t="s">
        <v>1722</v>
      </c>
      <c r="BM1880" s="187" t="s">
        <v>1731</v>
      </c>
    </row>
    <row r="1881" spans="1:65" s="2" customFormat="1" ht="11.25">
      <c r="A1881" s="36"/>
      <c r="B1881" s="37"/>
      <c r="C1881" s="38"/>
      <c r="D1881" s="222" t="s">
        <v>214</v>
      </c>
      <c r="E1881" s="38"/>
      <c r="F1881" s="223" t="s">
        <v>1732</v>
      </c>
      <c r="G1881" s="38"/>
      <c r="H1881" s="38"/>
      <c r="I1881" s="224"/>
      <c r="J1881" s="38"/>
      <c r="K1881" s="38"/>
      <c r="L1881" s="41"/>
      <c r="M1881" s="225"/>
      <c r="N1881" s="226"/>
      <c r="O1881" s="66"/>
      <c r="P1881" s="66"/>
      <c r="Q1881" s="66"/>
      <c r="R1881" s="66"/>
      <c r="S1881" s="66"/>
      <c r="T1881" s="67"/>
      <c r="U1881" s="36"/>
      <c r="V1881" s="36"/>
      <c r="W1881" s="36"/>
      <c r="X1881" s="36"/>
      <c r="Y1881" s="36"/>
      <c r="Z1881" s="36"/>
      <c r="AA1881" s="36"/>
      <c r="AB1881" s="36"/>
      <c r="AC1881" s="36"/>
      <c r="AD1881" s="36"/>
      <c r="AE1881" s="36"/>
      <c r="AT1881" s="19" t="s">
        <v>214</v>
      </c>
      <c r="AU1881" s="19" t="s">
        <v>86</v>
      </c>
    </row>
    <row r="1882" spans="1:65" s="13" customFormat="1" ht="11.25">
      <c r="B1882" s="189"/>
      <c r="C1882" s="190"/>
      <c r="D1882" s="191" t="s">
        <v>202</v>
      </c>
      <c r="E1882" s="192" t="s">
        <v>19</v>
      </c>
      <c r="F1882" s="193" t="s">
        <v>203</v>
      </c>
      <c r="G1882" s="190"/>
      <c r="H1882" s="192" t="s">
        <v>19</v>
      </c>
      <c r="I1882" s="194"/>
      <c r="J1882" s="190"/>
      <c r="K1882" s="190"/>
      <c r="L1882" s="195"/>
      <c r="M1882" s="196"/>
      <c r="N1882" s="197"/>
      <c r="O1882" s="197"/>
      <c r="P1882" s="197"/>
      <c r="Q1882" s="197"/>
      <c r="R1882" s="197"/>
      <c r="S1882" s="197"/>
      <c r="T1882" s="198"/>
      <c r="AT1882" s="199" t="s">
        <v>202</v>
      </c>
      <c r="AU1882" s="199" t="s">
        <v>86</v>
      </c>
      <c r="AV1882" s="13" t="s">
        <v>86</v>
      </c>
      <c r="AW1882" s="13" t="s">
        <v>37</v>
      </c>
      <c r="AX1882" s="13" t="s">
        <v>78</v>
      </c>
      <c r="AY1882" s="199" t="s">
        <v>193</v>
      </c>
    </row>
    <row r="1883" spans="1:65" s="13" customFormat="1" ht="22.5">
      <c r="B1883" s="189"/>
      <c r="C1883" s="190"/>
      <c r="D1883" s="191" t="s">
        <v>202</v>
      </c>
      <c r="E1883" s="192" t="s">
        <v>19</v>
      </c>
      <c r="F1883" s="193" t="s">
        <v>772</v>
      </c>
      <c r="G1883" s="190"/>
      <c r="H1883" s="192" t="s">
        <v>19</v>
      </c>
      <c r="I1883" s="194"/>
      <c r="J1883" s="190"/>
      <c r="K1883" s="190"/>
      <c r="L1883" s="195"/>
      <c r="M1883" s="196"/>
      <c r="N1883" s="197"/>
      <c r="O1883" s="197"/>
      <c r="P1883" s="197"/>
      <c r="Q1883" s="197"/>
      <c r="R1883" s="197"/>
      <c r="S1883" s="197"/>
      <c r="T1883" s="198"/>
      <c r="AT1883" s="199" t="s">
        <v>202</v>
      </c>
      <c r="AU1883" s="199" t="s">
        <v>86</v>
      </c>
      <c r="AV1883" s="13" t="s">
        <v>86</v>
      </c>
      <c r="AW1883" s="13" t="s">
        <v>37</v>
      </c>
      <c r="AX1883" s="13" t="s">
        <v>78</v>
      </c>
      <c r="AY1883" s="199" t="s">
        <v>193</v>
      </c>
    </row>
    <row r="1884" spans="1:65" s="13" customFormat="1" ht="11.25">
      <c r="B1884" s="189"/>
      <c r="C1884" s="190"/>
      <c r="D1884" s="191" t="s">
        <v>202</v>
      </c>
      <c r="E1884" s="192" t="s">
        <v>19</v>
      </c>
      <c r="F1884" s="193" t="s">
        <v>205</v>
      </c>
      <c r="G1884" s="190"/>
      <c r="H1884" s="192" t="s">
        <v>19</v>
      </c>
      <c r="I1884" s="194"/>
      <c r="J1884" s="190"/>
      <c r="K1884" s="190"/>
      <c r="L1884" s="195"/>
      <c r="M1884" s="196"/>
      <c r="N1884" s="197"/>
      <c r="O1884" s="197"/>
      <c r="P1884" s="197"/>
      <c r="Q1884" s="197"/>
      <c r="R1884" s="197"/>
      <c r="S1884" s="197"/>
      <c r="T1884" s="198"/>
      <c r="AT1884" s="199" t="s">
        <v>202</v>
      </c>
      <c r="AU1884" s="199" t="s">
        <v>86</v>
      </c>
      <c r="AV1884" s="13" t="s">
        <v>86</v>
      </c>
      <c r="AW1884" s="13" t="s">
        <v>37</v>
      </c>
      <c r="AX1884" s="13" t="s">
        <v>78</v>
      </c>
      <c r="AY1884" s="199" t="s">
        <v>193</v>
      </c>
    </row>
    <row r="1885" spans="1:65" s="13" customFormat="1" ht="22.5">
      <c r="B1885" s="189"/>
      <c r="C1885" s="190"/>
      <c r="D1885" s="191" t="s">
        <v>202</v>
      </c>
      <c r="E1885" s="192" t="s">
        <v>19</v>
      </c>
      <c r="F1885" s="193" t="s">
        <v>1733</v>
      </c>
      <c r="G1885" s="190"/>
      <c r="H1885" s="192" t="s">
        <v>19</v>
      </c>
      <c r="I1885" s="194"/>
      <c r="J1885" s="190"/>
      <c r="K1885" s="190"/>
      <c r="L1885" s="195"/>
      <c r="M1885" s="196"/>
      <c r="N1885" s="197"/>
      <c r="O1885" s="197"/>
      <c r="P1885" s="197"/>
      <c r="Q1885" s="197"/>
      <c r="R1885" s="197"/>
      <c r="S1885" s="197"/>
      <c r="T1885" s="198"/>
      <c r="AT1885" s="199" t="s">
        <v>202</v>
      </c>
      <c r="AU1885" s="199" t="s">
        <v>86</v>
      </c>
      <c r="AV1885" s="13" t="s">
        <v>86</v>
      </c>
      <c r="AW1885" s="13" t="s">
        <v>37</v>
      </c>
      <c r="AX1885" s="13" t="s">
        <v>78</v>
      </c>
      <c r="AY1885" s="199" t="s">
        <v>193</v>
      </c>
    </row>
    <row r="1886" spans="1:65" s="14" customFormat="1" ht="11.25">
      <c r="B1886" s="200"/>
      <c r="C1886" s="201"/>
      <c r="D1886" s="191" t="s">
        <v>202</v>
      </c>
      <c r="E1886" s="202" t="s">
        <v>19</v>
      </c>
      <c r="F1886" s="203" t="s">
        <v>1734</v>
      </c>
      <c r="G1886" s="201"/>
      <c r="H1886" s="204">
        <v>24</v>
      </c>
      <c r="I1886" s="205"/>
      <c r="J1886" s="201"/>
      <c r="K1886" s="201"/>
      <c r="L1886" s="206"/>
      <c r="M1886" s="207"/>
      <c r="N1886" s="208"/>
      <c r="O1886" s="208"/>
      <c r="P1886" s="208"/>
      <c r="Q1886" s="208"/>
      <c r="R1886" s="208"/>
      <c r="S1886" s="208"/>
      <c r="T1886" s="209"/>
      <c r="AT1886" s="210" t="s">
        <v>202</v>
      </c>
      <c r="AU1886" s="210" t="s">
        <v>86</v>
      </c>
      <c r="AV1886" s="14" t="s">
        <v>88</v>
      </c>
      <c r="AW1886" s="14" t="s">
        <v>37</v>
      </c>
      <c r="AX1886" s="14" t="s">
        <v>78</v>
      </c>
      <c r="AY1886" s="210" t="s">
        <v>193</v>
      </c>
    </row>
    <row r="1887" spans="1:65" s="15" customFormat="1" ht="11.25">
      <c r="B1887" s="211"/>
      <c r="C1887" s="212"/>
      <c r="D1887" s="191" t="s">
        <v>202</v>
      </c>
      <c r="E1887" s="213" t="s">
        <v>19</v>
      </c>
      <c r="F1887" s="214" t="s">
        <v>207</v>
      </c>
      <c r="G1887" s="212"/>
      <c r="H1887" s="215">
        <v>24</v>
      </c>
      <c r="I1887" s="216"/>
      <c r="J1887" s="212"/>
      <c r="K1887" s="212"/>
      <c r="L1887" s="217"/>
      <c r="M1887" s="249"/>
      <c r="N1887" s="250"/>
      <c r="O1887" s="250"/>
      <c r="P1887" s="250"/>
      <c r="Q1887" s="250"/>
      <c r="R1887" s="250"/>
      <c r="S1887" s="250"/>
      <c r="T1887" s="251"/>
      <c r="AT1887" s="221" t="s">
        <v>202</v>
      </c>
      <c r="AU1887" s="221" t="s">
        <v>86</v>
      </c>
      <c r="AV1887" s="15" t="s">
        <v>200</v>
      </c>
      <c r="AW1887" s="15" t="s">
        <v>37</v>
      </c>
      <c r="AX1887" s="15" t="s">
        <v>86</v>
      </c>
      <c r="AY1887" s="221" t="s">
        <v>193</v>
      </c>
    </row>
    <row r="1888" spans="1:65" s="2" customFormat="1" ht="6.95" customHeight="1">
      <c r="A1888" s="36"/>
      <c r="B1888" s="49"/>
      <c r="C1888" s="50"/>
      <c r="D1888" s="50"/>
      <c r="E1888" s="50"/>
      <c r="F1888" s="50"/>
      <c r="G1888" s="50"/>
      <c r="H1888" s="50"/>
      <c r="I1888" s="50"/>
      <c r="J1888" s="50"/>
      <c r="K1888" s="50"/>
      <c r="L1888" s="41"/>
      <c r="M1888" s="36"/>
      <c r="O1888" s="36"/>
      <c r="P1888" s="36"/>
      <c r="Q1888" s="36"/>
      <c r="R1888" s="36"/>
      <c r="S1888" s="36"/>
      <c r="T1888" s="36"/>
      <c r="U1888" s="36"/>
      <c r="V1888" s="36"/>
      <c r="W1888" s="36"/>
      <c r="X1888" s="36"/>
      <c r="Y1888" s="36"/>
      <c r="Z1888" s="36"/>
      <c r="AA1888" s="36"/>
      <c r="AB1888" s="36"/>
      <c r="AC1888" s="36"/>
      <c r="AD1888" s="36"/>
      <c r="AE1888" s="36"/>
    </row>
  </sheetData>
  <sheetProtection algorithmName="SHA-512" hashValue="4Ljf4wTGhtCO0CX6XXiCe6HPdCpUj23kGsRklc+t7jw9TVJcTFFpVnmO4FjYUaICjczeYQ8XhB5MDuDLj9okew==" saltValue="lz1CRg/aDC7GS9E+b9PoEiubcp2b7OIyWV+rmt+u3dLfvuWSUgpyQkKpMCpYWg1QkWAdHXwJO1SuWtPkMEJuZQ==" spinCount="100000" sheet="1" objects="1" scenarios="1" formatColumns="0" formatRows="0" autoFilter="0"/>
  <autoFilter ref="C100:K1887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hyperlinks>
    <hyperlink ref="F112" r:id="rId1"/>
    <hyperlink ref="F119" r:id="rId2"/>
    <hyperlink ref="F173" r:id="rId3"/>
    <hyperlink ref="F217" r:id="rId4"/>
    <hyperlink ref="F226" r:id="rId5"/>
    <hyperlink ref="F249" r:id="rId6"/>
    <hyperlink ref="F280" r:id="rId7"/>
    <hyperlink ref="F289" r:id="rId8"/>
    <hyperlink ref="F297" r:id="rId9"/>
    <hyperlink ref="F306" r:id="rId10"/>
    <hyperlink ref="F314" r:id="rId11"/>
    <hyperlink ref="F323" r:id="rId12"/>
    <hyperlink ref="F327" r:id="rId13"/>
    <hyperlink ref="F333" r:id="rId14"/>
    <hyperlink ref="F339" r:id="rId15"/>
    <hyperlink ref="F341" r:id="rId16"/>
    <hyperlink ref="F347" r:id="rId17"/>
    <hyperlink ref="F355" r:id="rId18"/>
    <hyperlink ref="F373" r:id="rId19"/>
    <hyperlink ref="F380" r:id="rId20"/>
    <hyperlink ref="F389" r:id="rId21"/>
    <hyperlink ref="F412" r:id="rId22"/>
    <hyperlink ref="F419" r:id="rId23"/>
    <hyperlink ref="F428" r:id="rId24"/>
    <hyperlink ref="F430" r:id="rId25"/>
    <hyperlink ref="F438" r:id="rId26"/>
    <hyperlink ref="F445" r:id="rId27"/>
    <hyperlink ref="F454" r:id="rId28"/>
    <hyperlink ref="F461" r:id="rId29"/>
    <hyperlink ref="F463" r:id="rId30"/>
    <hyperlink ref="F465" r:id="rId31"/>
    <hyperlink ref="F472" r:id="rId32"/>
    <hyperlink ref="F479" r:id="rId33"/>
    <hyperlink ref="F496" r:id="rId34"/>
    <hyperlink ref="F549" r:id="rId35"/>
    <hyperlink ref="F606" r:id="rId36"/>
    <hyperlink ref="F614" r:id="rId37"/>
    <hyperlink ref="F618" r:id="rId38"/>
    <hyperlink ref="F626" r:id="rId39"/>
    <hyperlink ref="F632" r:id="rId40"/>
    <hyperlink ref="F634" r:id="rId41"/>
    <hyperlink ref="F637" r:id="rId42"/>
    <hyperlink ref="F642" r:id="rId43"/>
    <hyperlink ref="F649" r:id="rId44"/>
    <hyperlink ref="F651" r:id="rId45"/>
    <hyperlink ref="F653" r:id="rId46"/>
    <hyperlink ref="F655" r:id="rId47"/>
    <hyperlink ref="F660" r:id="rId48"/>
    <hyperlink ref="F664" r:id="rId49"/>
    <hyperlink ref="F672" r:id="rId50"/>
    <hyperlink ref="F675" r:id="rId51"/>
    <hyperlink ref="F683" r:id="rId52"/>
    <hyperlink ref="F692" r:id="rId53"/>
    <hyperlink ref="F694" r:id="rId54"/>
    <hyperlink ref="F703" r:id="rId55"/>
    <hyperlink ref="F720" r:id="rId56"/>
    <hyperlink ref="F728" r:id="rId57"/>
    <hyperlink ref="F736" r:id="rId58"/>
    <hyperlink ref="F743" r:id="rId59"/>
    <hyperlink ref="F750" r:id="rId60"/>
    <hyperlink ref="F768" r:id="rId61"/>
    <hyperlink ref="F780" r:id="rId62"/>
    <hyperlink ref="F794" r:id="rId63"/>
    <hyperlink ref="F804" r:id="rId64"/>
    <hyperlink ref="F813" r:id="rId65"/>
    <hyperlink ref="F820" r:id="rId66"/>
    <hyperlink ref="F827" r:id="rId67"/>
    <hyperlink ref="F834" r:id="rId68"/>
    <hyperlink ref="F841" r:id="rId69"/>
    <hyperlink ref="F849" r:id="rId70"/>
    <hyperlink ref="F857" r:id="rId71"/>
    <hyperlink ref="F865" r:id="rId72"/>
    <hyperlink ref="F900" r:id="rId73"/>
    <hyperlink ref="F919" r:id="rId74"/>
    <hyperlink ref="F926" r:id="rId75"/>
    <hyperlink ref="F1048" r:id="rId76"/>
    <hyperlink ref="F1068" r:id="rId77"/>
    <hyperlink ref="F1076" r:id="rId78"/>
    <hyperlink ref="F1078" r:id="rId79"/>
    <hyperlink ref="F1094" r:id="rId80"/>
    <hyperlink ref="F1102" r:id="rId81"/>
    <hyperlink ref="F1104" r:id="rId82"/>
    <hyperlink ref="F1119" r:id="rId83"/>
    <hyperlink ref="F1125" r:id="rId84"/>
    <hyperlink ref="F1132" r:id="rId85"/>
    <hyperlink ref="F1139" r:id="rId86"/>
    <hyperlink ref="F1146" r:id="rId87"/>
    <hyperlink ref="F1153" r:id="rId88"/>
    <hyperlink ref="F1163" r:id="rId89"/>
    <hyperlink ref="F1186" r:id="rId90"/>
    <hyperlink ref="F1194" r:id="rId91"/>
    <hyperlink ref="F1207" r:id="rId92"/>
    <hyperlink ref="F1209" r:id="rId93"/>
    <hyperlink ref="F1212" r:id="rId94"/>
    <hyperlink ref="F1220" r:id="rId95"/>
    <hyperlink ref="F1228" r:id="rId96"/>
    <hyperlink ref="F1236" r:id="rId97"/>
    <hyperlink ref="F1244" r:id="rId98"/>
    <hyperlink ref="F1251" r:id="rId99"/>
    <hyperlink ref="F1259" r:id="rId100"/>
    <hyperlink ref="F1267" r:id="rId101"/>
    <hyperlink ref="F1275" r:id="rId102"/>
    <hyperlink ref="F1282" r:id="rId103"/>
    <hyperlink ref="F1290" r:id="rId104"/>
    <hyperlink ref="F1303" r:id="rId105"/>
    <hyperlink ref="F1311" r:id="rId106"/>
    <hyperlink ref="F1333" r:id="rId107"/>
    <hyperlink ref="F1342" r:id="rId108"/>
    <hyperlink ref="F1350" r:id="rId109"/>
    <hyperlink ref="F1378" r:id="rId110"/>
    <hyperlink ref="F1386" r:id="rId111"/>
    <hyperlink ref="F1416" r:id="rId112"/>
    <hyperlink ref="F1431" r:id="rId113"/>
    <hyperlink ref="F1438" r:id="rId114"/>
    <hyperlink ref="F1471" r:id="rId115"/>
    <hyperlink ref="F1473" r:id="rId116"/>
    <hyperlink ref="F1476" r:id="rId117"/>
    <hyperlink ref="F1492" r:id="rId118"/>
    <hyperlink ref="F1494" r:id="rId119"/>
    <hyperlink ref="F1496" r:id="rId120"/>
    <hyperlink ref="F1498" r:id="rId121"/>
    <hyperlink ref="F1500" r:id="rId122"/>
    <hyperlink ref="F1502" r:id="rId123"/>
    <hyperlink ref="F1510" r:id="rId124"/>
    <hyperlink ref="F1520" r:id="rId125"/>
    <hyperlink ref="F1557" r:id="rId126"/>
    <hyperlink ref="F1565" r:id="rId127"/>
    <hyperlink ref="F1574" r:id="rId128"/>
    <hyperlink ref="F1584" r:id="rId129"/>
    <hyperlink ref="F1595" r:id="rId130"/>
    <hyperlink ref="F1606" r:id="rId131"/>
    <hyperlink ref="F1613" r:id="rId132"/>
    <hyperlink ref="F1622" r:id="rId133"/>
    <hyperlink ref="F1671" r:id="rId134"/>
    <hyperlink ref="F1675" r:id="rId135"/>
    <hyperlink ref="F1682" r:id="rId136"/>
    <hyperlink ref="F1689" r:id="rId137"/>
    <hyperlink ref="F1696" r:id="rId138"/>
    <hyperlink ref="F1703" r:id="rId139"/>
    <hyperlink ref="F1730" r:id="rId140"/>
    <hyperlink ref="F1735" r:id="rId141"/>
    <hyperlink ref="F1759" r:id="rId142"/>
    <hyperlink ref="F1791" r:id="rId143"/>
    <hyperlink ref="F1811" r:id="rId144"/>
    <hyperlink ref="F1821" r:id="rId145"/>
    <hyperlink ref="F1831" r:id="rId146"/>
    <hyperlink ref="F1852" r:id="rId147"/>
    <hyperlink ref="F1871" r:id="rId148"/>
    <hyperlink ref="F1881" r:id="rId14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102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95" t="str">
        <f>'Rekapitulace stavby'!K6</f>
        <v>Gymnázium Lanškroun - rekonstrukce střechy</v>
      </c>
      <c r="F7" s="396"/>
      <c r="G7" s="396"/>
      <c r="H7" s="396"/>
      <c r="L7" s="22"/>
    </row>
    <row r="8" spans="1:46" s="2" customFormat="1" ht="12" customHeight="1">
      <c r="A8" s="36"/>
      <c r="B8" s="41"/>
      <c r="C8" s="36"/>
      <c r="D8" s="108" t="s">
        <v>115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7" t="s">
        <v>1735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9. 12. 2022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1736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1737</v>
      </c>
      <c r="F21" s="36"/>
      <c r="G21" s="36"/>
      <c r="H21" s="36"/>
      <c r="I21" s="108" t="s">
        <v>29</v>
      </c>
      <c r="J21" s="110" t="s">
        <v>19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29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19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ROUND(J80,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ROUND((SUM(BE80:BE82)),  2)</f>
        <v>0</v>
      </c>
      <c r="G33" s="36"/>
      <c r="H33" s="36"/>
      <c r="I33" s="121">
        <v>0.21</v>
      </c>
      <c r="J33" s="120">
        <f>ROUND(((SUM(BE80:BE82))*I33),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ROUND((SUM(BF80:BF82)),  2)</f>
        <v>0</v>
      </c>
      <c r="G34" s="36"/>
      <c r="H34" s="36"/>
      <c r="I34" s="121">
        <v>0.15</v>
      </c>
      <c r="J34" s="120">
        <f>ROUND(((SUM(BF80:BF82))*I34),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ROUND((SUM(BG80:BG82)),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ROUND((SUM(BH80:BH82)),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ROUND((SUM(BI80:BI82)),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152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Gymnázium Lanškroun - rekonstrukce střechy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4" t="str">
        <f>E9</f>
        <v>D.1.4.5 - Vnější ochrana před bleskem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Lanškroun</v>
      </c>
      <c r="G52" s="38"/>
      <c r="H52" s="38"/>
      <c r="I52" s="31" t="s">
        <v>23</v>
      </c>
      <c r="J52" s="61" t="str">
        <f>IF(J12="","",J12)</f>
        <v>9. 12. 2022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Pardubický kraj, Komenského nám.125, Pardubice</v>
      </c>
      <c r="G54" s="38"/>
      <c r="H54" s="38"/>
      <c r="I54" s="31" t="s">
        <v>33</v>
      </c>
      <c r="J54" s="34" t="str">
        <f>E21</f>
        <v>Ing. Miroslav Jágr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BACing s.r.o.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153</v>
      </c>
      <c r="D57" s="134"/>
      <c r="E57" s="134"/>
      <c r="F57" s="134"/>
      <c r="G57" s="134"/>
      <c r="H57" s="134"/>
      <c r="I57" s="134"/>
      <c r="J57" s="135" t="s">
        <v>154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155</v>
      </c>
    </row>
    <row r="60" spans="1:47" s="9" customFormat="1" ht="24.95" customHeight="1">
      <c r="B60" s="137"/>
      <c r="C60" s="138"/>
      <c r="D60" s="139" t="s">
        <v>1735</v>
      </c>
      <c r="E60" s="140"/>
      <c r="F60" s="140"/>
      <c r="G60" s="140"/>
      <c r="H60" s="140"/>
      <c r="I60" s="140"/>
      <c r="J60" s="141">
        <f>J81</f>
        <v>0</v>
      </c>
      <c r="K60" s="138"/>
      <c r="L60" s="142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178</v>
      </c>
      <c r="D67" s="38"/>
      <c r="E67" s="38"/>
      <c r="F67" s="38"/>
      <c r="G67" s="38"/>
      <c r="H67" s="38"/>
      <c r="I67" s="38"/>
      <c r="J67" s="38"/>
      <c r="K67" s="38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402" t="str">
        <f>E7</f>
        <v>Gymnázium Lanškroun - rekonstrukce střechy</v>
      </c>
      <c r="F70" s="403"/>
      <c r="G70" s="403"/>
      <c r="H70" s="403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115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74" t="str">
        <f>E9</f>
        <v>D.1.4.5 - Vnější ochrana před bleskem</v>
      </c>
      <c r="F72" s="404"/>
      <c r="G72" s="404"/>
      <c r="H72" s="404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Lanškroun</v>
      </c>
      <c r="G74" s="38"/>
      <c r="H74" s="38"/>
      <c r="I74" s="31" t="s">
        <v>23</v>
      </c>
      <c r="J74" s="61" t="str">
        <f>IF(J12="","",J12)</f>
        <v>9. 12. 2022</v>
      </c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25</v>
      </c>
      <c r="D76" s="38"/>
      <c r="E76" s="38"/>
      <c r="F76" s="29" t="str">
        <f>E15</f>
        <v>Pardubický kraj, Komenského nám.125, Pardubice</v>
      </c>
      <c r="G76" s="38"/>
      <c r="H76" s="38"/>
      <c r="I76" s="31" t="s">
        <v>33</v>
      </c>
      <c r="J76" s="34" t="str">
        <f>E21</f>
        <v>Ing. Miroslav Jágr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31</v>
      </c>
      <c r="D77" s="38"/>
      <c r="E77" s="38"/>
      <c r="F77" s="29" t="str">
        <f>IF(E18="","",E18)</f>
        <v>Vyplň údaj</v>
      </c>
      <c r="G77" s="38"/>
      <c r="H77" s="38"/>
      <c r="I77" s="31" t="s">
        <v>38</v>
      </c>
      <c r="J77" s="34" t="str">
        <f>E24</f>
        <v>BACing s.r.o.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9"/>
      <c r="B79" s="150"/>
      <c r="C79" s="151" t="s">
        <v>179</v>
      </c>
      <c r="D79" s="152" t="s">
        <v>63</v>
      </c>
      <c r="E79" s="152" t="s">
        <v>59</v>
      </c>
      <c r="F79" s="152" t="s">
        <v>60</v>
      </c>
      <c r="G79" s="152" t="s">
        <v>180</v>
      </c>
      <c r="H79" s="152" t="s">
        <v>181</v>
      </c>
      <c r="I79" s="152" t="s">
        <v>182</v>
      </c>
      <c r="J79" s="152" t="s">
        <v>154</v>
      </c>
      <c r="K79" s="153" t="s">
        <v>183</v>
      </c>
      <c r="L79" s="154"/>
      <c r="M79" s="70" t="s">
        <v>19</v>
      </c>
      <c r="N79" s="71" t="s">
        <v>48</v>
      </c>
      <c r="O79" s="71" t="s">
        <v>184</v>
      </c>
      <c r="P79" s="71" t="s">
        <v>185</v>
      </c>
      <c r="Q79" s="71" t="s">
        <v>186</v>
      </c>
      <c r="R79" s="71" t="s">
        <v>187</v>
      </c>
      <c r="S79" s="71" t="s">
        <v>188</v>
      </c>
      <c r="T79" s="72" t="s">
        <v>189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6"/>
      <c r="B80" s="37"/>
      <c r="C80" s="77" t="s">
        <v>190</v>
      </c>
      <c r="D80" s="38"/>
      <c r="E80" s="38"/>
      <c r="F80" s="38"/>
      <c r="G80" s="38"/>
      <c r="H80" s="38"/>
      <c r="I80" s="38"/>
      <c r="J80" s="155">
        <f>BK80</f>
        <v>0</v>
      </c>
      <c r="K80" s="38"/>
      <c r="L80" s="41"/>
      <c r="M80" s="73"/>
      <c r="N80" s="156"/>
      <c r="O80" s="74"/>
      <c r="P80" s="157">
        <f>P81</f>
        <v>0</v>
      </c>
      <c r="Q80" s="74"/>
      <c r="R80" s="157">
        <f>R81</f>
        <v>0</v>
      </c>
      <c r="S80" s="74"/>
      <c r="T80" s="15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77</v>
      </c>
      <c r="AU80" s="19" t="s">
        <v>155</v>
      </c>
      <c r="BK80" s="159">
        <f>BK81</f>
        <v>0</v>
      </c>
    </row>
    <row r="81" spans="1:65" s="12" customFormat="1" ht="25.9" customHeight="1">
      <c r="B81" s="160"/>
      <c r="C81" s="161"/>
      <c r="D81" s="162" t="s">
        <v>77</v>
      </c>
      <c r="E81" s="163" t="s">
        <v>89</v>
      </c>
      <c r="F81" s="163" t="s">
        <v>90</v>
      </c>
      <c r="G81" s="161"/>
      <c r="H81" s="161"/>
      <c r="I81" s="164"/>
      <c r="J81" s="165">
        <f>BK81</f>
        <v>0</v>
      </c>
      <c r="K81" s="161"/>
      <c r="L81" s="166"/>
      <c r="M81" s="167"/>
      <c r="N81" s="168"/>
      <c r="O81" s="168"/>
      <c r="P81" s="169">
        <f>P82</f>
        <v>0</v>
      </c>
      <c r="Q81" s="168"/>
      <c r="R81" s="169">
        <f>R82</f>
        <v>0</v>
      </c>
      <c r="S81" s="168"/>
      <c r="T81" s="170">
        <f>T82</f>
        <v>0</v>
      </c>
      <c r="AR81" s="171" t="s">
        <v>86</v>
      </c>
      <c r="AT81" s="172" t="s">
        <v>77</v>
      </c>
      <c r="AU81" s="172" t="s">
        <v>78</v>
      </c>
      <c r="AY81" s="171" t="s">
        <v>193</v>
      </c>
      <c r="BK81" s="173">
        <f>BK82</f>
        <v>0</v>
      </c>
    </row>
    <row r="82" spans="1:65" s="2" customFormat="1" ht="24.2" customHeight="1">
      <c r="A82" s="36"/>
      <c r="B82" s="37"/>
      <c r="C82" s="176" t="s">
        <v>86</v>
      </c>
      <c r="D82" s="176" t="s">
        <v>196</v>
      </c>
      <c r="E82" s="177" t="s">
        <v>89</v>
      </c>
      <c r="F82" s="178" t="s">
        <v>1738</v>
      </c>
      <c r="G82" s="179" t="s">
        <v>442</v>
      </c>
      <c r="H82" s="180">
        <v>1</v>
      </c>
      <c r="I82" s="181"/>
      <c r="J82" s="182">
        <f>ROUND(I82*H82,2)</f>
        <v>0</v>
      </c>
      <c r="K82" s="178" t="s">
        <v>19</v>
      </c>
      <c r="L82" s="41"/>
      <c r="M82" s="252" t="s">
        <v>19</v>
      </c>
      <c r="N82" s="253" t="s">
        <v>49</v>
      </c>
      <c r="O82" s="254"/>
      <c r="P82" s="255">
        <f>O82*H82</f>
        <v>0</v>
      </c>
      <c r="Q82" s="255">
        <v>0</v>
      </c>
      <c r="R82" s="255">
        <f>Q82*H82</f>
        <v>0</v>
      </c>
      <c r="S82" s="255">
        <v>0</v>
      </c>
      <c r="T82" s="25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7" t="s">
        <v>295</v>
      </c>
      <c r="AT82" s="187" t="s">
        <v>196</v>
      </c>
      <c r="AU82" s="187" t="s">
        <v>86</v>
      </c>
      <c r="AY82" s="19" t="s">
        <v>193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9" t="s">
        <v>86</v>
      </c>
      <c r="BK82" s="188">
        <f>ROUND(I82*H82,2)</f>
        <v>0</v>
      </c>
      <c r="BL82" s="19" t="s">
        <v>295</v>
      </c>
      <c r="BM82" s="187" t="s">
        <v>1739</v>
      </c>
    </row>
    <row r="83" spans="1:65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41"/>
      <c r="M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</sheetData>
  <sheetProtection algorithmName="SHA-512" hashValue="BYxclNarkXkuN2zhaWCq6RtOgiviEw+u+HfifBo+6SZp/MKtwc0yMthepL0CnVsHd3aP48sCkiGUB8zrLzA4yQ==" saltValue="rObi8a7NI5VmUrJNSoX6ZAuoQv3JCBUNytp6gwqfJh3j033It0ykODCdXYm0i/5phJ4GbWPBcXU4dJQhbM7unw==" spinCount="100000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3" sqref="B3:C14"/>
    </sheetView>
  </sheetViews>
  <sheetFormatPr defaultRowHeight="15"/>
  <cols>
    <col min="1" max="1" width="33.83203125" style="426" bestFit="1" customWidth="1"/>
    <col min="2" max="2" width="10.33203125" style="427" bestFit="1" customWidth="1"/>
    <col min="3" max="3" width="16.5" style="427" bestFit="1" customWidth="1"/>
    <col min="4" max="256" width="9.33203125" style="416"/>
    <col min="257" max="257" width="33.83203125" style="416" bestFit="1" customWidth="1"/>
    <col min="258" max="258" width="10.33203125" style="416" bestFit="1" customWidth="1"/>
    <col min="259" max="259" width="16.5" style="416" bestFit="1" customWidth="1"/>
    <col min="260" max="512" width="9.33203125" style="416"/>
    <col min="513" max="513" width="33.83203125" style="416" bestFit="1" customWidth="1"/>
    <col min="514" max="514" width="10.33203125" style="416" bestFit="1" customWidth="1"/>
    <col min="515" max="515" width="16.5" style="416" bestFit="1" customWidth="1"/>
    <col min="516" max="768" width="9.33203125" style="416"/>
    <col min="769" max="769" width="33.83203125" style="416" bestFit="1" customWidth="1"/>
    <col min="770" max="770" width="10.33203125" style="416" bestFit="1" customWidth="1"/>
    <col min="771" max="771" width="16.5" style="416" bestFit="1" customWidth="1"/>
    <col min="772" max="1024" width="9.33203125" style="416"/>
    <col min="1025" max="1025" width="33.83203125" style="416" bestFit="1" customWidth="1"/>
    <col min="1026" max="1026" width="10.33203125" style="416" bestFit="1" customWidth="1"/>
    <col min="1027" max="1027" width="16.5" style="416" bestFit="1" customWidth="1"/>
    <col min="1028" max="1280" width="9.33203125" style="416"/>
    <col min="1281" max="1281" width="33.83203125" style="416" bestFit="1" customWidth="1"/>
    <col min="1282" max="1282" width="10.33203125" style="416" bestFit="1" customWidth="1"/>
    <col min="1283" max="1283" width="16.5" style="416" bestFit="1" customWidth="1"/>
    <col min="1284" max="1536" width="9.33203125" style="416"/>
    <col min="1537" max="1537" width="33.83203125" style="416" bestFit="1" customWidth="1"/>
    <col min="1538" max="1538" width="10.33203125" style="416" bestFit="1" customWidth="1"/>
    <col min="1539" max="1539" width="16.5" style="416" bestFit="1" customWidth="1"/>
    <col min="1540" max="1792" width="9.33203125" style="416"/>
    <col min="1793" max="1793" width="33.83203125" style="416" bestFit="1" customWidth="1"/>
    <col min="1794" max="1794" width="10.33203125" style="416" bestFit="1" customWidth="1"/>
    <col min="1795" max="1795" width="16.5" style="416" bestFit="1" customWidth="1"/>
    <col min="1796" max="2048" width="9.33203125" style="416"/>
    <col min="2049" max="2049" width="33.83203125" style="416" bestFit="1" customWidth="1"/>
    <col min="2050" max="2050" width="10.33203125" style="416" bestFit="1" customWidth="1"/>
    <col min="2051" max="2051" width="16.5" style="416" bestFit="1" customWidth="1"/>
    <col min="2052" max="2304" width="9.33203125" style="416"/>
    <col min="2305" max="2305" width="33.83203125" style="416" bestFit="1" customWidth="1"/>
    <col min="2306" max="2306" width="10.33203125" style="416" bestFit="1" customWidth="1"/>
    <col min="2307" max="2307" width="16.5" style="416" bestFit="1" customWidth="1"/>
    <col min="2308" max="2560" width="9.33203125" style="416"/>
    <col min="2561" max="2561" width="33.83203125" style="416" bestFit="1" customWidth="1"/>
    <col min="2562" max="2562" width="10.33203125" style="416" bestFit="1" customWidth="1"/>
    <col min="2563" max="2563" width="16.5" style="416" bestFit="1" customWidth="1"/>
    <col min="2564" max="2816" width="9.33203125" style="416"/>
    <col min="2817" max="2817" width="33.83203125" style="416" bestFit="1" customWidth="1"/>
    <col min="2818" max="2818" width="10.33203125" style="416" bestFit="1" customWidth="1"/>
    <col min="2819" max="2819" width="16.5" style="416" bestFit="1" customWidth="1"/>
    <col min="2820" max="3072" width="9.33203125" style="416"/>
    <col min="3073" max="3073" width="33.83203125" style="416" bestFit="1" customWidth="1"/>
    <col min="3074" max="3074" width="10.33203125" style="416" bestFit="1" customWidth="1"/>
    <col min="3075" max="3075" width="16.5" style="416" bestFit="1" customWidth="1"/>
    <col min="3076" max="3328" width="9.33203125" style="416"/>
    <col min="3329" max="3329" width="33.83203125" style="416" bestFit="1" customWidth="1"/>
    <col min="3330" max="3330" width="10.33203125" style="416" bestFit="1" customWidth="1"/>
    <col min="3331" max="3331" width="16.5" style="416" bestFit="1" customWidth="1"/>
    <col min="3332" max="3584" width="9.33203125" style="416"/>
    <col min="3585" max="3585" width="33.83203125" style="416" bestFit="1" customWidth="1"/>
    <col min="3586" max="3586" width="10.33203125" style="416" bestFit="1" customWidth="1"/>
    <col min="3587" max="3587" width="16.5" style="416" bestFit="1" customWidth="1"/>
    <col min="3588" max="3840" width="9.33203125" style="416"/>
    <col min="3841" max="3841" width="33.83203125" style="416" bestFit="1" customWidth="1"/>
    <col min="3842" max="3842" width="10.33203125" style="416" bestFit="1" customWidth="1"/>
    <col min="3843" max="3843" width="16.5" style="416" bestFit="1" customWidth="1"/>
    <col min="3844" max="4096" width="9.33203125" style="416"/>
    <col min="4097" max="4097" width="33.83203125" style="416" bestFit="1" customWidth="1"/>
    <col min="4098" max="4098" width="10.33203125" style="416" bestFit="1" customWidth="1"/>
    <col min="4099" max="4099" width="16.5" style="416" bestFit="1" customWidth="1"/>
    <col min="4100" max="4352" width="9.33203125" style="416"/>
    <col min="4353" max="4353" width="33.83203125" style="416" bestFit="1" customWidth="1"/>
    <col min="4354" max="4354" width="10.33203125" style="416" bestFit="1" customWidth="1"/>
    <col min="4355" max="4355" width="16.5" style="416" bestFit="1" customWidth="1"/>
    <col min="4356" max="4608" width="9.33203125" style="416"/>
    <col min="4609" max="4609" width="33.83203125" style="416" bestFit="1" customWidth="1"/>
    <col min="4610" max="4610" width="10.33203125" style="416" bestFit="1" customWidth="1"/>
    <col min="4611" max="4611" width="16.5" style="416" bestFit="1" customWidth="1"/>
    <col min="4612" max="4864" width="9.33203125" style="416"/>
    <col min="4865" max="4865" width="33.83203125" style="416" bestFit="1" customWidth="1"/>
    <col min="4866" max="4866" width="10.33203125" style="416" bestFit="1" customWidth="1"/>
    <col min="4867" max="4867" width="16.5" style="416" bestFit="1" customWidth="1"/>
    <col min="4868" max="5120" width="9.33203125" style="416"/>
    <col min="5121" max="5121" width="33.83203125" style="416" bestFit="1" customWidth="1"/>
    <col min="5122" max="5122" width="10.33203125" style="416" bestFit="1" customWidth="1"/>
    <col min="5123" max="5123" width="16.5" style="416" bestFit="1" customWidth="1"/>
    <col min="5124" max="5376" width="9.33203125" style="416"/>
    <col min="5377" max="5377" width="33.83203125" style="416" bestFit="1" customWidth="1"/>
    <col min="5378" max="5378" width="10.33203125" style="416" bestFit="1" customWidth="1"/>
    <col min="5379" max="5379" width="16.5" style="416" bestFit="1" customWidth="1"/>
    <col min="5380" max="5632" width="9.33203125" style="416"/>
    <col min="5633" max="5633" width="33.83203125" style="416" bestFit="1" customWidth="1"/>
    <col min="5634" max="5634" width="10.33203125" style="416" bestFit="1" customWidth="1"/>
    <col min="5635" max="5635" width="16.5" style="416" bestFit="1" customWidth="1"/>
    <col min="5636" max="5888" width="9.33203125" style="416"/>
    <col min="5889" max="5889" width="33.83203125" style="416" bestFit="1" customWidth="1"/>
    <col min="5890" max="5890" width="10.33203125" style="416" bestFit="1" customWidth="1"/>
    <col min="5891" max="5891" width="16.5" style="416" bestFit="1" customWidth="1"/>
    <col min="5892" max="6144" width="9.33203125" style="416"/>
    <col min="6145" max="6145" width="33.83203125" style="416" bestFit="1" customWidth="1"/>
    <col min="6146" max="6146" width="10.33203125" style="416" bestFit="1" customWidth="1"/>
    <col min="6147" max="6147" width="16.5" style="416" bestFit="1" customWidth="1"/>
    <col min="6148" max="6400" width="9.33203125" style="416"/>
    <col min="6401" max="6401" width="33.83203125" style="416" bestFit="1" customWidth="1"/>
    <col min="6402" max="6402" width="10.33203125" style="416" bestFit="1" customWidth="1"/>
    <col min="6403" max="6403" width="16.5" style="416" bestFit="1" customWidth="1"/>
    <col min="6404" max="6656" width="9.33203125" style="416"/>
    <col min="6657" max="6657" width="33.83203125" style="416" bestFit="1" customWidth="1"/>
    <col min="6658" max="6658" width="10.33203125" style="416" bestFit="1" customWidth="1"/>
    <col min="6659" max="6659" width="16.5" style="416" bestFit="1" customWidth="1"/>
    <col min="6660" max="6912" width="9.33203125" style="416"/>
    <col min="6913" max="6913" width="33.83203125" style="416" bestFit="1" customWidth="1"/>
    <col min="6914" max="6914" width="10.33203125" style="416" bestFit="1" customWidth="1"/>
    <col min="6915" max="6915" width="16.5" style="416" bestFit="1" customWidth="1"/>
    <col min="6916" max="7168" width="9.33203125" style="416"/>
    <col min="7169" max="7169" width="33.83203125" style="416" bestFit="1" customWidth="1"/>
    <col min="7170" max="7170" width="10.33203125" style="416" bestFit="1" customWidth="1"/>
    <col min="7171" max="7171" width="16.5" style="416" bestFit="1" customWidth="1"/>
    <col min="7172" max="7424" width="9.33203125" style="416"/>
    <col min="7425" max="7425" width="33.83203125" style="416" bestFit="1" customWidth="1"/>
    <col min="7426" max="7426" width="10.33203125" style="416" bestFit="1" customWidth="1"/>
    <col min="7427" max="7427" width="16.5" style="416" bestFit="1" customWidth="1"/>
    <col min="7428" max="7680" width="9.33203125" style="416"/>
    <col min="7681" max="7681" width="33.83203125" style="416" bestFit="1" customWidth="1"/>
    <col min="7682" max="7682" width="10.33203125" style="416" bestFit="1" customWidth="1"/>
    <col min="7683" max="7683" width="16.5" style="416" bestFit="1" customWidth="1"/>
    <col min="7684" max="7936" width="9.33203125" style="416"/>
    <col min="7937" max="7937" width="33.83203125" style="416" bestFit="1" customWidth="1"/>
    <col min="7938" max="7938" width="10.33203125" style="416" bestFit="1" customWidth="1"/>
    <col min="7939" max="7939" width="16.5" style="416" bestFit="1" customWidth="1"/>
    <col min="7940" max="8192" width="9.33203125" style="416"/>
    <col min="8193" max="8193" width="33.83203125" style="416" bestFit="1" customWidth="1"/>
    <col min="8194" max="8194" width="10.33203125" style="416" bestFit="1" customWidth="1"/>
    <col min="8195" max="8195" width="16.5" style="416" bestFit="1" customWidth="1"/>
    <col min="8196" max="8448" width="9.33203125" style="416"/>
    <col min="8449" max="8449" width="33.83203125" style="416" bestFit="1" customWidth="1"/>
    <col min="8450" max="8450" width="10.33203125" style="416" bestFit="1" customWidth="1"/>
    <col min="8451" max="8451" width="16.5" style="416" bestFit="1" customWidth="1"/>
    <col min="8452" max="8704" width="9.33203125" style="416"/>
    <col min="8705" max="8705" width="33.83203125" style="416" bestFit="1" customWidth="1"/>
    <col min="8706" max="8706" width="10.33203125" style="416" bestFit="1" customWidth="1"/>
    <col min="8707" max="8707" width="16.5" style="416" bestFit="1" customWidth="1"/>
    <col min="8708" max="8960" width="9.33203125" style="416"/>
    <col min="8961" max="8961" width="33.83203125" style="416" bestFit="1" customWidth="1"/>
    <col min="8962" max="8962" width="10.33203125" style="416" bestFit="1" customWidth="1"/>
    <col min="8963" max="8963" width="16.5" style="416" bestFit="1" customWidth="1"/>
    <col min="8964" max="9216" width="9.33203125" style="416"/>
    <col min="9217" max="9217" width="33.83203125" style="416" bestFit="1" customWidth="1"/>
    <col min="9218" max="9218" width="10.33203125" style="416" bestFit="1" customWidth="1"/>
    <col min="9219" max="9219" width="16.5" style="416" bestFit="1" customWidth="1"/>
    <col min="9220" max="9472" width="9.33203125" style="416"/>
    <col min="9473" max="9473" width="33.83203125" style="416" bestFit="1" customWidth="1"/>
    <col min="9474" max="9474" width="10.33203125" style="416" bestFit="1" customWidth="1"/>
    <col min="9475" max="9475" width="16.5" style="416" bestFit="1" customWidth="1"/>
    <col min="9476" max="9728" width="9.33203125" style="416"/>
    <col min="9729" max="9729" width="33.83203125" style="416" bestFit="1" customWidth="1"/>
    <col min="9730" max="9730" width="10.33203125" style="416" bestFit="1" customWidth="1"/>
    <col min="9731" max="9731" width="16.5" style="416" bestFit="1" customWidth="1"/>
    <col min="9732" max="9984" width="9.33203125" style="416"/>
    <col min="9985" max="9985" width="33.83203125" style="416" bestFit="1" customWidth="1"/>
    <col min="9986" max="9986" width="10.33203125" style="416" bestFit="1" customWidth="1"/>
    <col min="9987" max="9987" width="16.5" style="416" bestFit="1" customWidth="1"/>
    <col min="9988" max="10240" width="9.33203125" style="416"/>
    <col min="10241" max="10241" width="33.83203125" style="416" bestFit="1" customWidth="1"/>
    <col min="10242" max="10242" width="10.33203125" style="416" bestFit="1" customWidth="1"/>
    <col min="10243" max="10243" width="16.5" style="416" bestFit="1" customWidth="1"/>
    <col min="10244" max="10496" width="9.33203125" style="416"/>
    <col min="10497" max="10497" width="33.83203125" style="416" bestFit="1" customWidth="1"/>
    <col min="10498" max="10498" width="10.33203125" style="416" bestFit="1" customWidth="1"/>
    <col min="10499" max="10499" width="16.5" style="416" bestFit="1" customWidth="1"/>
    <col min="10500" max="10752" width="9.33203125" style="416"/>
    <col min="10753" max="10753" width="33.83203125" style="416" bestFit="1" customWidth="1"/>
    <col min="10754" max="10754" width="10.33203125" style="416" bestFit="1" customWidth="1"/>
    <col min="10755" max="10755" width="16.5" style="416" bestFit="1" customWidth="1"/>
    <col min="10756" max="11008" width="9.33203125" style="416"/>
    <col min="11009" max="11009" width="33.83203125" style="416" bestFit="1" customWidth="1"/>
    <col min="11010" max="11010" width="10.33203125" style="416" bestFit="1" customWidth="1"/>
    <col min="11011" max="11011" width="16.5" style="416" bestFit="1" customWidth="1"/>
    <col min="11012" max="11264" width="9.33203125" style="416"/>
    <col min="11265" max="11265" width="33.83203125" style="416" bestFit="1" customWidth="1"/>
    <col min="11266" max="11266" width="10.33203125" style="416" bestFit="1" customWidth="1"/>
    <col min="11267" max="11267" width="16.5" style="416" bestFit="1" customWidth="1"/>
    <col min="11268" max="11520" width="9.33203125" style="416"/>
    <col min="11521" max="11521" width="33.83203125" style="416" bestFit="1" customWidth="1"/>
    <col min="11522" max="11522" width="10.33203125" style="416" bestFit="1" customWidth="1"/>
    <col min="11523" max="11523" width="16.5" style="416" bestFit="1" customWidth="1"/>
    <col min="11524" max="11776" width="9.33203125" style="416"/>
    <col min="11777" max="11777" width="33.83203125" style="416" bestFit="1" customWidth="1"/>
    <col min="11778" max="11778" width="10.33203125" style="416" bestFit="1" customWidth="1"/>
    <col min="11779" max="11779" width="16.5" style="416" bestFit="1" customWidth="1"/>
    <col min="11780" max="12032" width="9.33203125" style="416"/>
    <col min="12033" max="12033" width="33.83203125" style="416" bestFit="1" customWidth="1"/>
    <col min="12034" max="12034" width="10.33203125" style="416" bestFit="1" customWidth="1"/>
    <col min="12035" max="12035" width="16.5" style="416" bestFit="1" customWidth="1"/>
    <col min="12036" max="12288" width="9.33203125" style="416"/>
    <col min="12289" max="12289" width="33.83203125" style="416" bestFit="1" customWidth="1"/>
    <col min="12290" max="12290" width="10.33203125" style="416" bestFit="1" customWidth="1"/>
    <col min="12291" max="12291" width="16.5" style="416" bestFit="1" customWidth="1"/>
    <col min="12292" max="12544" width="9.33203125" style="416"/>
    <col min="12545" max="12545" width="33.83203125" style="416" bestFit="1" customWidth="1"/>
    <col min="12546" max="12546" width="10.33203125" style="416" bestFit="1" customWidth="1"/>
    <col min="12547" max="12547" width="16.5" style="416" bestFit="1" customWidth="1"/>
    <col min="12548" max="12800" width="9.33203125" style="416"/>
    <col min="12801" max="12801" width="33.83203125" style="416" bestFit="1" customWidth="1"/>
    <col min="12802" max="12802" width="10.33203125" style="416" bestFit="1" customWidth="1"/>
    <col min="12803" max="12803" width="16.5" style="416" bestFit="1" customWidth="1"/>
    <col min="12804" max="13056" width="9.33203125" style="416"/>
    <col min="13057" max="13057" width="33.83203125" style="416" bestFit="1" customWidth="1"/>
    <col min="13058" max="13058" width="10.33203125" style="416" bestFit="1" customWidth="1"/>
    <col min="13059" max="13059" width="16.5" style="416" bestFit="1" customWidth="1"/>
    <col min="13060" max="13312" width="9.33203125" style="416"/>
    <col min="13313" max="13313" width="33.83203125" style="416" bestFit="1" customWidth="1"/>
    <col min="13314" max="13314" width="10.33203125" style="416" bestFit="1" customWidth="1"/>
    <col min="13315" max="13315" width="16.5" style="416" bestFit="1" customWidth="1"/>
    <col min="13316" max="13568" width="9.33203125" style="416"/>
    <col min="13569" max="13569" width="33.83203125" style="416" bestFit="1" customWidth="1"/>
    <col min="13570" max="13570" width="10.33203125" style="416" bestFit="1" customWidth="1"/>
    <col min="13571" max="13571" width="16.5" style="416" bestFit="1" customWidth="1"/>
    <col min="13572" max="13824" width="9.33203125" style="416"/>
    <col min="13825" max="13825" width="33.83203125" style="416" bestFit="1" customWidth="1"/>
    <col min="13826" max="13826" width="10.33203125" style="416" bestFit="1" customWidth="1"/>
    <col min="13827" max="13827" width="16.5" style="416" bestFit="1" customWidth="1"/>
    <col min="13828" max="14080" width="9.33203125" style="416"/>
    <col min="14081" max="14081" width="33.83203125" style="416" bestFit="1" customWidth="1"/>
    <col min="14082" max="14082" width="10.33203125" style="416" bestFit="1" customWidth="1"/>
    <col min="14083" max="14083" width="16.5" style="416" bestFit="1" customWidth="1"/>
    <col min="14084" max="14336" width="9.33203125" style="416"/>
    <col min="14337" max="14337" width="33.83203125" style="416" bestFit="1" customWidth="1"/>
    <col min="14338" max="14338" width="10.33203125" style="416" bestFit="1" customWidth="1"/>
    <col min="14339" max="14339" width="16.5" style="416" bestFit="1" customWidth="1"/>
    <col min="14340" max="14592" width="9.33203125" style="416"/>
    <col min="14593" max="14593" width="33.83203125" style="416" bestFit="1" customWidth="1"/>
    <col min="14594" max="14594" width="10.33203125" style="416" bestFit="1" customWidth="1"/>
    <col min="14595" max="14595" width="16.5" style="416" bestFit="1" customWidth="1"/>
    <col min="14596" max="14848" width="9.33203125" style="416"/>
    <col min="14849" max="14849" width="33.83203125" style="416" bestFit="1" customWidth="1"/>
    <col min="14850" max="14850" width="10.33203125" style="416" bestFit="1" customWidth="1"/>
    <col min="14851" max="14851" width="16.5" style="416" bestFit="1" customWidth="1"/>
    <col min="14852" max="15104" width="9.33203125" style="416"/>
    <col min="15105" max="15105" width="33.83203125" style="416" bestFit="1" customWidth="1"/>
    <col min="15106" max="15106" width="10.33203125" style="416" bestFit="1" customWidth="1"/>
    <col min="15107" max="15107" width="16.5" style="416" bestFit="1" customWidth="1"/>
    <col min="15108" max="15360" width="9.33203125" style="416"/>
    <col min="15361" max="15361" width="33.83203125" style="416" bestFit="1" customWidth="1"/>
    <col min="15362" max="15362" width="10.33203125" style="416" bestFit="1" customWidth="1"/>
    <col min="15363" max="15363" width="16.5" style="416" bestFit="1" customWidth="1"/>
    <col min="15364" max="15616" width="9.33203125" style="416"/>
    <col min="15617" max="15617" width="33.83203125" style="416" bestFit="1" customWidth="1"/>
    <col min="15618" max="15618" width="10.33203125" style="416" bestFit="1" customWidth="1"/>
    <col min="15619" max="15619" width="16.5" style="416" bestFit="1" customWidth="1"/>
    <col min="15620" max="15872" width="9.33203125" style="416"/>
    <col min="15873" max="15873" width="33.83203125" style="416" bestFit="1" customWidth="1"/>
    <col min="15874" max="15874" width="10.33203125" style="416" bestFit="1" customWidth="1"/>
    <col min="15875" max="15875" width="16.5" style="416" bestFit="1" customWidth="1"/>
    <col min="15876" max="16128" width="9.33203125" style="416"/>
    <col min="16129" max="16129" width="33.83203125" style="416" bestFit="1" customWidth="1"/>
    <col min="16130" max="16130" width="10.33203125" style="416" bestFit="1" customWidth="1"/>
    <col min="16131" max="16131" width="16.5" style="416" bestFit="1" customWidth="1"/>
    <col min="16132" max="16384" width="9.33203125" style="416"/>
  </cols>
  <sheetData>
    <row r="1" spans="1:3">
      <c r="A1" s="414" t="s">
        <v>1917</v>
      </c>
      <c r="B1" s="415" t="s">
        <v>2037</v>
      </c>
      <c r="C1" s="415" t="s">
        <v>2038</v>
      </c>
    </row>
    <row r="2" spans="1:3">
      <c r="A2" s="417" t="s">
        <v>2039</v>
      </c>
      <c r="B2" s="418"/>
      <c r="C2" s="418"/>
    </row>
    <row r="3" spans="1:3">
      <c r="A3" s="419" t="s">
        <v>2040</v>
      </c>
      <c r="B3" s="420"/>
      <c r="C3" s="420"/>
    </row>
    <row r="4" spans="1:3">
      <c r="A4" s="419" t="s">
        <v>2041</v>
      </c>
      <c r="B4" s="420"/>
      <c r="C4" s="420"/>
    </row>
    <row r="5" spans="1:3">
      <c r="A5" s="421" t="s">
        <v>2042</v>
      </c>
      <c r="B5" s="422"/>
      <c r="C5" s="422"/>
    </row>
    <row r="6" spans="1:3">
      <c r="A6" s="419" t="s">
        <v>2043</v>
      </c>
      <c r="B6" s="420"/>
      <c r="C6" s="420"/>
    </row>
    <row r="7" spans="1:3">
      <c r="A7" s="421" t="s">
        <v>2044</v>
      </c>
      <c r="B7" s="422"/>
      <c r="C7" s="422"/>
    </row>
    <row r="8" spans="1:3">
      <c r="A8" s="417" t="s">
        <v>2045</v>
      </c>
      <c r="B8" s="418"/>
      <c r="C8" s="418"/>
    </row>
    <row r="9" spans="1:3">
      <c r="A9" s="419" t="s">
        <v>19</v>
      </c>
      <c r="B9" s="420"/>
      <c r="C9" s="420"/>
    </row>
    <row r="10" spans="1:3">
      <c r="A10" s="423" t="s">
        <v>2046</v>
      </c>
      <c r="B10" s="424"/>
      <c r="C10" s="424"/>
    </row>
    <row r="11" spans="1:3">
      <c r="A11" s="419" t="s">
        <v>19</v>
      </c>
      <c r="B11" s="420"/>
      <c r="C11" s="420"/>
    </row>
    <row r="12" spans="1:3">
      <c r="A12" s="417" t="s">
        <v>2047</v>
      </c>
      <c r="B12" s="425"/>
      <c r="C12" s="425"/>
    </row>
    <row r="13" spans="1:3">
      <c r="A13" s="419" t="s">
        <v>2048</v>
      </c>
      <c r="B13" s="420"/>
      <c r="C13" s="420"/>
    </row>
    <row r="14" spans="1:3">
      <c r="A14" s="419" t="s">
        <v>2049</v>
      </c>
      <c r="B14" s="420"/>
      <c r="C14" s="420"/>
    </row>
    <row r="15" spans="1:3">
      <c r="A15" s="419" t="s">
        <v>19</v>
      </c>
      <c r="B15" s="420"/>
      <c r="C15" s="420"/>
    </row>
    <row r="16" spans="1:3">
      <c r="A16" s="419" t="s">
        <v>19</v>
      </c>
      <c r="B16" s="420"/>
      <c r="C16" s="420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B3" sqref="B3:C14"/>
    </sheetView>
  </sheetViews>
  <sheetFormatPr defaultRowHeight="15"/>
  <cols>
    <col min="1" max="1" width="50.83203125" style="426" bestFit="1" customWidth="1"/>
    <col min="2" max="2" width="4.1640625" style="426" bestFit="1" customWidth="1"/>
    <col min="3" max="3" width="6.83203125" style="427" bestFit="1" customWidth="1"/>
    <col min="4" max="4" width="8.33203125" style="427" bestFit="1" customWidth="1"/>
    <col min="5" max="5" width="16.5" style="427" bestFit="1" customWidth="1"/>
    <col min="6" max="6" width="3.6640625" style="426" bestFit="1" customWidth="1"/>
    <col min="7" max="7" width="7" style="427" bestFit="1" customWidth="1"/>
    <col min="8" max="8" width="16.5" style="427" bestFit="1" customWidth="1"/>
    <col min="9" max="9" width="8.33203125" style="427" bestFit="1" customWidth="1"/>
    <col min="10" max="10" width="16.5" style="427" bestFit="1" customWidth="1"/>
    <col min="11" max="256" width="9.33203125" style="416"/>
    <col min="257" max="257" width="50.83203125" style="416" bestFit="1" customWidth="1"/>
    <col min="258" max="258" width="4.1640625" style="416" bestFit="1" customWidth="1"/>
    <col min="259" max="259" width="6.83203125" style="416" bestFit="1" customWidth="1"/>
    <col min="260" max="260" width="8.33203125" style="416" bestFit="1" customWidth="1"/>
    <col min="261" max="261" width="16.5" style="416" bestFit="1" customWidth="1"/>
    <col min="262" max="262" width="3.6640625" style="416" bestFit="1" customWidth="1"/>
    <col min="263" max="263" width="7" style="416" bestFit="1" customWidth="1"/>
    <col min="264" max="264" width="16.5" style="416" bestFit="1" customWidth="1"/>
    <col min="265" max="265" width="8.33203125" style="416" bestFit="1" customWidth="1"/>
    <col min="266" max="266" width="16.5" style="416" bestFit="1" customWidth="1"/>
    <col min="267" max="512" width="9.33203125" style="416"/>
    <col min="513" max="513" width="50.83203125" style="416" bestFit="1" customWidth="1"/>
    <col min="514" max="514" width="4.1640625" style="416" bestFit="1" customWidth="1"/>
    <col min="515" max="515" width="6.83203125" style="416" bestFit="1" customWidth="1"/>
    <col min="516" max="516" width="8.33203125" style="416" bestFit="1" customWidth="1"/>
    <col min="517" max="517" width="16.5" style="416" bestFit="1" customWidth="1"/>
    <col min="518" max="518" width="3.6640625" style="416" bestFit="1" customWidth="1"/>
    <col min="519" max="519" width="7" style="416" bestFit="1" customWidth="1"/>
    <col min="520" max="520" width="16.5" style="416" bestFit="1" customWidth="1"/>
    <col min="521" max="521" width="8.33203125" style="416" bestFit="1" customWidth="1"/>
    <col min="522" max="522" width="16.5" style="416" bestFit="1" customWidth="1"/>
    <col min="523" max="768" width="9.33203125" style="416"/>
    <col min="769" max="769" width="50.83203125" style="416" bestFit="1" customWidth="1"/>
    <col min="770" max="770" width="4.1640625" style="416" bestFit="1" customWidth="1"/>
    <col min="771" max="771" width="6.83203125" style="416" bestFit="1" customWidth="1"/>
    <col min="772" max="772" width="8.33203125" style="416" bestFit="1" customWidth="1"/>
    <col min="773" max="773" width="16.5" style="416" bestFit="1" customWidth="1"/>
    <col min="774" max="774" width="3.6640625" style="416" bestFit="1" customWidth="1"/>
    <col min="775" max="775" width="7" style="416" bestFit="1" customWidth="1"/>
    <col min="776" max="776" width="16.5" style="416" bestFit="1" customWidth="1"/>
    <col min="777" max="777" width="8.33203125" style="416" bestFit="1" customWidth="1"/>
    <col min="778" max="778" width="16.5" style="416" bestFit="1" customWidth="1"/>
    <col min="779" max="1024" width="9.33203125" style="416"/>
    <col min="1025" max="1025" width="50.83203125" style="416" bestFit="1" customWidth="1"/>
    <col min="1026" max="1026" width="4.1640625" style="416" bestFit="1" customWidth="1"/>
    <col min="1027" max="1027" width="6.83203125" style="416" bestFit="1" customWidth="1"/>
    <col min="1028" max="1028" width="8.33203125" style="416" bestFit="1" customWidth="1"/>
    <col min="1029" max="1029" width="16.5" style="416" bestFit="1" customWidth="1"/>
    <col min="1030" max="1030" width="3.6640625" style="416" bestFit="1" customWidth="1"/>
    <col min="1031" max="1031" width="7" style="416" bestFit="1" customWidth="1"/>
    <col min="1032" max="1032" width="16.5" style="416" bestFit="1" customWidth="1"/>
    <col min="1033" max="1033" width="8.33203125" style="416" bestFit="1" customWidth="1"/>
    <col min="1034" max="1034" width="16.5" style="416" bestFit="1" customWidth="1"/>
    <col min="1035" max="1280" width="9.33203125" style="416"/>
    <col min="1281" max="1281" width="50.83203125" style="416" bestFit="1" customWidth="1"/>
    <col min="1282" max="1282" width="4.1640625" style="416" bestFit="1" customWidth="1"/>
    <col min="1283" max="1283" width="6.83203125" style="416" bestFit="1" customWidth="1"/>
    <col min="1284" max="1284" width="8.33203125" style="416" bestFit="1" customWidth="1"/>
    <col min="1285" max="1285" width="16.5" style="416" bestFit="1" customWidth="1"/>
    <col min="1286" max="1286" width="3.6640625" style="416" bestFit="1" customWidth="1"/>
    <col min="1287" max="1287" width="7" style="416" bestFit="1" customWidth="1"/>
    <col min="1288" max="1288" width="16.5" style="416" bestFit="1" customWidth="1"/>
    <col min="1289" max="1289" width="8.33203125" style="416" bestFit="1" customWidth="1"/>
    <col min="1290" max="1290" width="16.5" style="416" bestFit="1" customWidth="1"/>
    <col min="1291" max="1536" width="9.33203125" style="416"/>
    <col min="1537" max="1537" width="50.83203125" style="416" bestFit="1" customWidth="1"/>
    <col min="1538" max="1538" width="4.1640625" style="416" bestFit="1" customWidth="1"/>
    <col min="1539" max="1539" width="6.83203125" style="416" bestFit="1" customWidth="1"/>
    <col min="1540" max="1540" width="8.33203125" style="416" bestFit="1" customWidth="1"/>
    <col min="1541" max="1541" width="16.5" style="416" bestFit="1" customWidth="1"/>
    <col min="1542" max="1542" width="3.6640625" style="416" bestFit="1" customWidth="1"/>
    <col min="1543" max="1543" width="7" style="416" bestFit="1" customWidth="1"/>
    <col min="1544" max="1544" width="16.5" style="416" bestFit="1" customWidth="1"/>
    <col min="1545" max="1545" width="8.33203125" style="416" bestFit="1" customWidth="1"/>
    <col min="1546" max="1546" width="16.5" style="416" bestFit="1" customWidth="1"/>
    <col min="1547" max="1792" width="9.33203125" style="416"/>
    <col min="1793" max="1793" width="50.83203125" style="416" bestFit="1" customWidth="1"/>
    <col min="1794" max="1794" width="4.1640625" style="416" bestFit="1" customWidth="1"/>
    <col min="1795" max="1795" width="6.83203125" style="416" bestFit="1" customWidth="1"/>
    <col min="1796" max="1796" width="8.33203125" style="416" bestFit="1" customWidth="1"/>
    <col min="1797" max="1797" width="16.5" style="416" bestFit="1" customWidth="1"/>
    <col min="1798" max="1798" width="3.6640625" style="416" bestFit="1" customWidth="1"/>
    <col min="1799" max="1799" width="7" style="416" bestFit="1" customWidth="1"/>
    <col min="1800" max="1800" width="16.5" style="416" bestFit="1" customWidth="1"/>
    <col min="1801" max="1801" width="8.33203125" style="416" bestFit="1" customWidth="1"/>
    <col min="1802" max="1802" width="16.5" style="416" bestFit="1" customWidth="1"/>
    <col min="1803" max="2048" width="9.33203125" style="416"/>
    <col min="2049" max="2049" width="50.83203125" style="416" bestFit="1" customWidth="1"/>
    <col min="2050" max="2050" width="4.1640625" style="416" bestFit="1" customWidth="1"/>
    <col min="2051" max="2051" width="6.83203125" style="416" bestFit="1" customWidth="1"/>
    <col min="2052" max="2052" width="8.33203125" style="416" bestFit="1" customWidth="1"/>
    <col min="2053" max="2053" width="16.5" style="416" bestFit="1" customWidth="1"/>
    <col min="2054" max="2054" width="3.6640625" style="416" bestFit="1" customWidth="1"/>
    <col min="2055" max="2055" width="7" style="416" bestFit="1" customWidth="1"/>
    <col min="2056" max="2056" width="16.5" style="416" bestFit="1" customWidth="1"/>
    <col min="2057" max="2057" width="8.33203125" style="416" bestFit="1" customWidth="1"/>
    <col min="2058" max="2058" width="16.5" style="416" bestFit="1" customWidth="1"/>
    <col min="2059" max="2304" width="9.33203125" style="416"/>
    <col min="2305" max="2305" width="50.83203125" style="416" bestFit="1" customWidth="1"/>
    <col min="2306" max="2306" width="4.1640625" style="416" bestFit="1" customWidth="1"/>
    <col min="2307" max="2307" width="6.83203125" style="416" bestFit="1" customWidth="1"/>
    <col min="2308" max="2308" width="8.33203125" style="416" bestFit="1" customWidth="1"/>
    <col min="2309" max="2309" width="16.5" style="416" bestFit="1" customWidth="1"/>
    <col min="2310" max="2310" width="3.6640625" style="416" bestFit="1" customWidth="1"/>
    <col min="2311" max="2311" width="7" style="416" bestFit="1" customWidth="1"/>
    <col min="2312" max="2312" width="16.5" style="416" bestFit="1" customWidth="1"/>
    <col min="2313" max="2313" width="8.33203125" style="416" bestFit="1" customWidth="1"/>
    <col min="2314" max="2314" width="16.5" style="416" bestFit="1" customWidth="1"/>
    <col min="2315" max="2560" width="9.33203125" style="416"/>
    <col min="2561" max="2561" width="50.83203125" style="416" bestFit="1" customWidth="1"/>
    <col min="2562" max="2562" width="4.1640625" style="416" bestFit="1" customWidth="1"/>
    <col min="2563" max="2563" width="6.83203125" style="416" bestFit="1" customWidth="1"/>
    <col min="2564" max="2564" width="8.33203125" style="416" bestFit="1" customWidth="1"/>
    <col min="2565" max="2565" width="16.5" style="416" bestFit="1" customWidth="1"/>
    <col min="2566" max="2566" width="3.6640625" style="416" bestFit="1" customWidth="1"/>
    <col min="2567" max="2567" width="7" style="416" bestFit="1" customWidth="1"/>
    <col min="2568" max="2568" width="16.5" style="416" bestFit="1" customWidth="1"/>
    <col min="2569" max="2569" width="8.33203125" style="416" bestFit="1" customWidth="1"/>
    <col min="2570" max="2570" width="16.5" style="416" bestFit="1" customWidth="1"/>
    <col min="2571" max="2816" width="9.33203125" style="416"/>
    <col min="2817" max="2817" width="50.83203125" style="416" bestFit="1" customWidth="1"/>
    <col min="2818" max="2818" width="4.1640625" style="416" bestFit="1" customWidth="1"/>
    <col min="2819" max="2819" width="6.83203125" style="416" bestFit="1" customWidth="1"/>
    <col min="2820" max="2820" width="8.33203125" style="416" bestFit="1" customWidth="1"/>
    <col min="2821" max="2821" width="16.5" style="416" bestFit="1" customWidth="1"/>
    <col min="2822" max="2822" width="3.6640625" style="416" bestFit="1" customWidth="1"/>
    <col min="2823" max="2823" width="7" style="416" bestFit="1" customWidth="1"/>
    <col min="2824" max="2824" width="16.5" style="416" bestFit="1" customWidth="1"/>
    <col min="2825" max="2825" width="8.33203125" style="416" bestFit="1" customWidth="1"/>
    <col min="2826" max="2826" width="16.5" style="416" bestFit="1" customWidth="1"/>
    <col min="2827" max="3072" width="9.33203125" style="416"/>
    <col min="3073" max="3073" width="50.83203125" style="416" bestFit="1" customWidth="1"/>
    <col min="3074" max="3074" width="4.1640625" style="416" bestFit="1" customWidth="1"/>
    <col min="3075" max="3075" width="6.83203125" style="416" bestFit="1" customWidth="1"/>
    <col min="3076" max="3076" width="8.33203125" style="416" bestFit="1" customWidth="1"/>
    <col min="3077" max="3077" width="16.5" style="416" bestFit="1" customWidth="1"/>
    <col min="3078" max="3078" width="3.6640625" style="416" bestFit="1" customWidth="1"/>
    <col min="3079" max="3079" width="7" style="416" bestFit="1" customWidth="1"/>
    <col min="3080" max="3080" width="16.5" style="416" bestFit="1" customWidth="1"/>
    <col min="3081" max="3081" width="8.33203125" style="416" bestFit="1" customWidth="1"/>
    <col min="3082" max="3082" width="16.5" style="416" bestFit="1" customWidth="1"/>
    <col min="3083" max="3328" width="9.33203125" style="416"/>
    <col min="3329" max="3329" width="50.83203125" style="416" bestFit="1" customWidth="1"/>
    <col min="3330" max="3330" width="4.1640625" style="416" bestFit="1" customWidth="1"/>
    <col min="3331" max="3331" width="6.83203125" style="416" bestFit="1" customWidth="1"/>
    <col min="3332" max="3332" width="8.33203125" style="416" bestFit="1" customWidth="1"/>
    <col min="3333" max="3333" width="16.5" style="416" bestFit="1" customWidth="1"/>
    <col min="3334" max="3334" width="3.6640625" style="416" bestFit="1" customWidth="1"/>
    <col min="3335" max="3335" width="7" style="416" bestFit="1" customWidth="1"/>
    <col min="3336" max="3336" width="16.5" style="416" bestFit="1" customWidth="1"/>
    <col min="3337" max="3337" width="8.33203125" style="416" bestFit="1" customWidth="1"/>
    <col min="3338" max="3338" width="16.5" style="416" bestFit="1" customWidth="1"/>
    <col min="3339" max="3584" width="9.33203125" style="416"/>
    <col min="3585" max="3585" width="50.83203125" style="416" bestFit="1" customWidth="1"/>
    <col min="3586" max="3586" width="4.1640625" style="416" bestFit="1" customWidth="1"/>
    <col min="3587" max="3587" width="6.83203125" style="416" bestFit="1" customWidth="1"/>
    <col min="3588" max="3588" width="8.33203125" style="416" bestFit="1" customWidth="1"/>
    <col min="3589" max="3589" width="16.5" style="416" bestFit="1" customWidth="1"/>
    <col min="3590" max="3590" width="3.6640625" style="416" bestFit="1" customWidth="1"/>
    <col min="3591" max="3591" width="7" style="416" bestFit="1" customWidth="1"/>
    <col min="3592" max="3592" width="16.5" style="416" bestFit="1" customWidth="1"/>
    <col min="3593" max="3593" width="8.33203125" style="416" bestFit="1" customWidth="1"/>
    <col min="3594" max="3594" width="16.5" style="416" bestFit="1" customWidth="1"/>
    <col min="3595" max="3840" width="9.33203125" style="416"/>
    <col min="3841" max="3841" width="50.83203125" style="416" bestFit="1" customWidth="1"/>
    <col min="3842" max="3842" width="4.1640625" style="416" bestFit="1" customWidth="1"/>
    <col min="3843" max="3843" width="6.83203125" style="416" bestFit="1" customWidth="1"/>
    <col min="3844" max="3844" width="8.33203125" style="416" bestFit="1" customWidth="1"/>
    <col min="3845" max="3845" width="16.5" style="416" bestFit="1" customWidth="1"/>
    <col min="3846" max="3846" width="3.6640625" style="416" bestFit="1" customWidth="1"/>
    <col min="3847" max="3847" width="7" style="416" bestFit="1" customWidth="1"/>
    <col min="3848" max="3848" width="16.5" style="416" bestFit="1" customWidth="1"/>
    <col min="3849" max="3849" width="8.33203125" style="416" bestFit="1" customWidth="1"/>
    <col min="3850" max="3850" width="16.5" style="416" bestFit="1" customWidth="1"/>
    <col min="3851" max="4096" width="9.33203125" style="416"/>
    <col min="4097" max="4097" width="50.83203125" style="416" bestFit="1" customWidth="1"/>
    <col min="4098" max="4098" width="4.1640625" style="416" bestFit="1" customWidth="1"/>
    <col min="4099" max="4099" width="6.83203125" style="416" bestFit="1" customWidth="1"/>
    <col min="4100" max="4100" width="8.33203125" style="416" bestFit="1" customWidth="1"/>
    <col min="4101" max="4101" width="16.5" style="416" bestFit="1" customWidth="1"/>
    <col min="4102" max="4102" width="3.6640625" style="416" bestFit="1" customWidth="1"/>
    <col min="4103" max="4103" width="7" style="416" bestFit="1" customWidth="1"/>
    <col min="4104" max="4104" width="16.5" style="416" bestFit="1" customWidth="1"/>
    <col min="4105" max="4105" width="8.33203125" style="416" bestFit="1" customWidth="1"/>
    <col min="4106" max="4106" width="16.5" style="416" bestFit="1" customWidth="1"/>
    <col min="4107" max="4352" width="9.33203125" style="416"/>
    <col min="4353" max="4353" width="50.83203125" style="416" bestFit="1" customWidth="1"/>
    <col min="4354" max="4354" width="4.1640625" style="416" bestFit="1" customWidth="1"/>
    <col min="4355" max="4355" width="6.83203125" style="416" bestFit="1" customWidth="1"/>
    <col min="4356" max="4356" width="8.33203125" style="416" bestFit="1" customWidth="1"/>
    <col min="4357" max="4357" width="16.5" style="416" bestFit="1" customWidth="1"/>
    <col min="4358" max="4358" width="3.6640625" style="416" bestFit="1" customWidth="1"/>
    <col min="4359" max="4359" width="7" style="416" bestFit="1" customWidth="1"/>
    <col min="4360" max="4360" width="16.5" style="416" bestFit="1" customWidth="1"/>
    <col min="4361" max="4361" width="8.33203125" style="416" bestFit="1" customWidth="1"/>
    <col min="4362" max="4362" width="16.5" style="416" bestFit="1" customWidth="1"/>
    <col min="4363" max="4608" width="9.33203125" style="416"/>
    <col min="4609" max="4609" width="50.83203125" style="416" bestFit="1" customWidth="1"/>
    <col min="4610" max="4610" width="4.1640625" style="416" bestFit="1" customWidth="1"/>
    <col min="4611" max="4611" width="6.83203125" style="416" bestFit="1" customWidth="1"/>
    <col min="4612" max="4612" width="8.33203125" style="416" bestFit="1" customWidth="1"/>
    <col min="4613" max="4613" width="16.5" style="416" bestFit="1" customWidth="1"/>
    <col min="4614" max="4614" width="3.6640625" style="416" bestFit="1" customWidth="1"/>
    <col min="4615" max="4615" width="7" style="416" bestFit="1" customWidth="1"/>
    <col min="4616" max="4616" width="16.5" style="416" bestFit="1" customWidth="1"/>
    <col min="4617" max="4617" width="8.33203125" style="416" bestFit="1" customWidth="1"/>
    <col min="4618" max="4618" width="16.5" style="416" bestFit="1" customWidth="1"/>
    <col min="4619" max="4864" width="9.33203125" style="416"/>
    <col min="4865" max="4865" width="50.83203125" style="416" bestFit="1" customWidth="1"/>
    <col min="4866" max="4866" width="4.1640625" style="416" bestFit="1" customWidth="1"/>
    <col min="4867" max="4867" width="6.83203125" style="416" bestFit="1" customWidth="1"/>
    <col min="4868" max="4868" width="8.33203125" style="416" bestFit="1" customWidth="1"/>
    <col min="4869" max="4869" width="16.5" style="416" bestFit="1" customWidth="1"/>
    <col min="4870" max="4870" width="3.6640625" style="416" bestFit="1" customWidth="1"/>
    <col min="4871" max="4871" width="7" style="416" bestFit="1" customWidth="1"/>
    <col min="4872" max="4872" width="16.5" style="416" bestFit="1" customWidth="1"/>
    <col min="4873" max="4873" width="8.33203125" style="416" bestFit="1" customWidth="1"/>
    <col min="4874" max="4874" width="16.5" style="416" bestFit="1" customWidth="1"/>
    <col min="4875" max="5120" width="9.33203125" style="416"/>
    <col min="5121" max="5121" width="50.83203125" style="416" bestFit="1" customWidth="1"/>
    <col min="5122" max="5122" width="4.1640625" style="416" bestFit="1" customWidth="1"/>
    <col min="5123" max="5123" width="6.83203125" style="416" bestFit="1" customWidth="1"/>
    <col min="5124" max="5124" width="8.33203125" style="416" bestFit="1" customWidth="1"/>
    <col min="5125" max="5125" width="16.5" style="416" bestFit="1" customWidth="1"/>
    <col min="5126" max="5126" width="3.6640625" style="416" bestFit="1" customWidth="1"/>
    <col min="5127" max="5127" width="7" style="416" bestFit="1" customWidth="1"/>
    <col min="5128" max="5128" width="16.5" style="416" bestFit="1" customWidth="1"/>
    <col min="5129" max="5129" width="8.33203125" style="416" bestFit="1" customWidth="1"/>
    <col min="5130" max="5130" width="16.5" style="416" bestFit="1" customWidth="1"/>
    <col min="5131" max="5376" width="9.33203125" style="416"/>
    <col min="5377" max="5377" width="50.83203125" style="416" bestFit="1" customWidth="1"/>
    <col min="5378" max="5378" width="4.1640625" style="416" bestFit="1" customWidth="1"/>
    <col min="5379" max="5379" width="6.83203125" style="416" bestFit="1" customWidth="1"/>
    <col min="5380" max="5380" width="8.33203125" style="416" bestFit="1" customWidth="1"/>
    <col min="5381" max="5381" width="16.5" style="416" bestFit="1" customWidth="1"/>
    <col min="5382" max="5382" width="3.6640625" style="416" bestFit="1" customWidth="1"/>
    <col min="5383" max="5383" width="7" style="416" bestFit="1" customWidth="1"/>
    <col min="5384" max="5384" width="16.5" style="416" bestFit="1" customWidth="1"/>
    <col min="5385" max="5385" width="8.33203125" style="416" bestFit="1" customWidth="1"/>
    <col min="5386" max="5386" width="16.5" style="416" bestFit="1" customWidth="1"/>
    <col min="5387" max="5632" width="9.33203125" style="416"/>
    <col min="5633" max="5633" width="50.83203125" style="416" bestFit="1" customWidth="1"/>
    <col min="5634" max="5634" width="4.1640625" style="416" bestFit="1" customWidth="1"/>
    <col min="5635" max="5635" width="6.83203125" style="416" bestFit="1" customWidth="1"/>
    <col min="5636" max="5636" width="8.33203125" style="416" bestFit="1" customWidth="1"/>
    <col min="5637" max="5637" width="16.5" style="416" bestFit="1" customWidth="1"/>
    <col min="5638" max="5638" width="3.6640625" style="416" bestFit="1" customWidth="1"/>
    <col min="5639" max="5639" width="7" style="416" bestFit="1" customWidth="1"/>
    <col min="5640" max="5640" width="16.5" style="416" bestFit="1" customWidth="1"/>
    <col min="5641" max="5641" width="8.33203125" style="416" bestFit="1" customWidth="1"/>
    <col min="5642" max="5642" width="16.5" style="416" bestFit="1" customWidth="1"/>
    <col min="5643" max="5888" width="9.33203125" style="416"/>
    <col min="5889" max="5889" width="50.83203125" style="416" bestFit="1" customWidth="1"/>
    <col min="5890" max="5890" width="4.1640625" style="416" bestFit="1" customWidth="1"/>
    <col min="5891" max="5891" width="6.83203125" style="416" bestFit="1" customWidth="1"/>
    <col min="5892" max="5892" width="8.33203125" style="416" bestFit="1" customWidth="1"/>
    <col min="5893" max="5893" width="16.5" style="416" bestFit="1" customWidth="1"/>
    <col min="5894" max="5894" width="3.6640625" style="416" bestFit="1" customWidth="1"/>
    <col min="5895" max="5895" width="7" style="416" bestFit="1" customWidth="1"/>
    <col min="5896" max="5896" width="16.5" style="416" bestFit="1" customWidth="1"/>
    <col min="5897" max="5897" width="8.33203125" style="416" bestFit="1" customWidth="1"/>
    <col min="5898" max="5898" width="16.5" style="416" bestFit="1" customWidth="1"/>
    <col min="5899" max="6144" width="9.33203125" style="416"/>
    <col min="6145" max="6145" width="50.83203125" style="416" bestFit="1" customWidth="1"/>
    <col min="6146" max="6146" width="4.1640625" style="416" bestFit="1" customWidth="1"/>
    <col min="6147" max="6147" width="6.83203125" style="416" bestFit="1" customWidth="1"/>
    <col min="6148" max="6148" width="8.33203125" style="416" bestFit="1" customWidth="1"/>
    <col min="6149" max="6149" width="16.5" style="416" bestFit="1" customWidth="1"/>
    <col min="6150" max="6150" width="3.6640625" style="416" bestFit="1" customWidth="1"/>
    <col min="6151" max="6151" width="7" style="416" bestFit="1" customWidth="1"/>
    <col min="6152" max="6152" width="16.5" style="416" bestFit="1" customWidth="1"/>
    <col min="6153" max="6153" width="8.33203125" style="416" bestFit="1" customWidth="1"/>
    <col min="6154" max="6154" width="16.5" style="416" bestFit="1" customWidth="1"/>
    <col min="6155" max="6400" width="9.33203125" style="416"/>
    <col min="6401" max="6401" width="50.83203125" style="416" bestFit="1" customWidth="1"/>
    <col min="6402" max="6402" width="4.1640625" style="416" bestFit="1" customWidth="1"/>
    <col min="6403" max="6403" width="6.83203125" style="416" bestFit="1" customWidth="1"/>
    <col min="6404" max="6404" width="8.33203125" style="416" bestFit="1" customWidth="1"/>
    <col min="6405" max="6405" width="16.5" style="416" bestFit="1" customWidth="1"/>
    <col min="6406" max="6406" width="3.6640625" style="416" bestFit="1" customWidth="1"/>
    <col min="6407" max="6407" width="7" style="416" bestFit="1" customWidth="1"/>
    <col min="6408" max="6408" width="16.5" style="416" bestFit="1" customWidth="1"/>
    <col min="6409" max="6409" width="8.33203125" style="416" bestFit="1" customWidth="1"/>
    <col min="6410" max="6410" width="16.5" style="416" bestFit="1" customWidth="1"/>
    <col min="6411" max="6656" width="9.33203125" style="416"/>
    <col min="6657" max="6657" width="50.83203125" style="416" bestFit="1" customWidth="1"/>
    <col min="6658" max="6658" width="4.1640625" style="416" bestFit="1" customWidth="1"/>
    <col min="6659" max="6659" width="6.83203125" style="416" bestFit="1" customWidth="1"/>
    <col min="6660" max="6660" width="8.33203125" style="416" bestFit="1" customWidth="1"/>
    <col min="6661" max="6661" width="16.5" style="416" bestFit="1" customWidth="1"/>
    <col min="6662" max="6662" width="3.6640625" style="416" bestFit="1" customWidth="1"/>
    <col min="6663" max="6663" width="7" style="416" bestFit="1" customWidth="1"/>
    <col min="6664" max="6664" width="16.5" style="416" bestFit="1" customWidth="1"/>
    <col min="6665" max="6665" width="8.33203125" style="416" bestFit="1" customWidth="1"/>
    <col min="6666" max="6666" width="16.5" style="416" bestFit="1" customWidth="1"/>
    <col min="6667" max="6912" width="9.33203125" style="416"/>
    <col min="6913" max="6913" width="50.83203125" style="416" bestFit="1" customWidth="1"/>
    <col min="6914" max="6914" width="4.1640625" style="416" bestFit="1" customWidth="1"/>
    <col min="6915" max="6915" width="6.83203125" style="416" bestFit="1" customWidth="1"/>
    <col min="6916" max="6916" width="8.33203125" style="416" bestFit="1" customWidth="1"/>
    <col min="6917" max="6917" width="16.5" style="416" bestFit="1" customWidth="1"/>
    <col min="6918" max="6918" width="3.6640625" style="416" bestFit="1" customWidth="1"/>
    <col min="6919" max="6919" width="7" style="416" bestFit="1" customWidth="1"/>
    <col min="6920" max="6920" width="16.5" style="416" bestFit="1" customWidth="1"/>
    <col min="6921" max="6921" width="8.33203125" style="416" bestFit="1" customWidth="1"/>
    <col min="6922" max="6922" width="16.5" style="416" bestFit="1" customWidth="1"/>
    <col min="6923" max="7168" width="9.33203125" style="416"/>
    <col min="7169" max="7169" width="50.83203125" style="416" bestFit="1" customWidth="1"/>
    <col min="7170" max="7170" width="4.1640625" style="416" bestFit="1" customWidth="1"/>
    <col min="7171" max="7171" width="6.83203125" style="416" bestFit="1" customWidth="1"/>
    <col min="7172" max="7172" width="8.33203125" style="416" bestFit="1" customWidth="1"/>
    <col min="7173" max="7173" width="16.5" style="416" bestFit="1" customWidth="1"/>
    <col min="7174" max="7174" width="3.6640625" style="416" bestFit="1" customWidth="1"/>
    <col min="7175" max="7175" width="7" style="416" bestFit="1" customWidth="1"/>
    <col min="7176" max="7176" width="16.5" style="416" bestFit="1" customWidth="1"/>
    <col min="7177" max="7177" width="8.33203125" style="416" bestFit="1" customWidth="1"/>
    <col min="7178" max="7178" width="16.5" style="416" bestFit="1" customWidth="1"/>
    <col min="7179" max="7424" width="9.33203125" style="416"/>
    <col min="7425" max="7425" width="50.83203125" style="416" bestFit="1" customWidth="1"/>
    <col min="7426" max="7426" width="4.1640625" style="416" bestFit="1" customWidth="1"/>
    <col min="7427" max="7427" width="6.83203125" style="416" bestFit="1" customWidth="1"/>
    <col min="7428" max="7428" width="8.33203125" style="416" bestFit="1" customWidth="1"/>
    <col min="7429" max="7429" width="16.5" style="416" bestFit="1" customWidth="1"/>
    <col min="7430" max="7430" width="3.6640625" style="416" bestFit="1" customWidth="1"/>
    <col min="7431" max="7431" width="7" style="416" bestFit="1" customWidth="1"/>
    <col min="7432" max="7432" width="16.5" style="416" bestFit="1" customWidth="1"/>
    <col min="7433" max="7433" width="8.33203125" style="416" bestFit="1" customWidth="1"/>
    <col min="7434" max="7434" width="16.5" style="416" bestFit="1" customWidth="1"/>
    <col min="7435" max="7680" width="9.33203125" style="416"/>
    <col min="7681" max="7681" width="50.83203125" style="416" bestFit="1" customWidth="1"/>
    <col min="7682" max="7682" width="4.1640625" style="416" bestFit="1" customWidth="1"/>
    <col min="7683" max="7683" width="6.83203125" style="416" bestFit="1" customWidth="1"/>
    <col min="7684" max="7684" width="8.33203125" style="416" bestFit="1" customWidth="1"/>
    <col min="7685" max="7685" width="16.5" style="416" bestFit="1" customWidth="1"/>
    <col min="7686" max="7686" width="3.6640625" style="416" bestFit="1" customWidth="1"/>
    <col min="7687" max="7687" width="7" style="416" bestFit="1" customWidth="1"/>
    <col min="7688" max="7688" width="16.5" style="416" bestFit="1" customWidth="1"/>
    <col min="7689" max="7689" width="8.33203125" style="416" bestFit="1" customWidth="1"/>
    <col min="7690" max="7690" width="16.5" style="416" bestFit="1" customWidth="1"/>
    <col min="7691" max="7936" width="9.33203125" style="416"/>
    <col min="7937" max="7937" width="50.83203125" style="416" bestFit="1" customWidth="1"/>
    <col min="7938" max="7938" width="4.1640625" style="416" bestFit="1" customWidth="1"/>
    <col min="7939" max="7939" width="6.83203125" style="416" bestFit="1" customWidth="1"/>
    <col min="7940" max="7940" width="8.33203125" style="416" bestFit="1" customWidth="1"/>
    <col min="7941" max="7941" width="16.5" style="416" bestFit="1" customWidth="1"/>
    <col min="7942" max="7942" width="3.6640625" style="416" bestFit="1" customWidth="1"/>
    <col min="7943" max="7943" width="7" style="416" bestFit="1" customWidth="1"/>
    <col min="7944" max="7944" width="16.5" style="416" bestFit="1" customWidth="1"/>
    <col min="7945" max="7945" width="8.33203125" style="416" bestFit="1" customWidth="1"/>
    <col min="7946" max="7946" width="16.5" style="416" bestFit="1" customWidth="1"/>
    <col min="7947" max="8192" width="9.33203125" style="416"/>
    <col min="8193" max="8193" width="50.83203125" style="416" bestFit="1" customWidth="1"/>
    <col min="8194" max="8194" width="4.1640625" style="416" bestFit="1" customWidth="1"/>
    <col min="8195" max="8195" width="6.83203125" style="416" bestFit="1" customWidth="1"/>
    <col min="8196" max="8196" width="8.33203125" style="416" bestFit="1" customWidth="1"/>
    <col min="8197" max="8197" width="16.5" style="416" bestFit="1" customWidth="1"/>
    <col min="8198" max="8198" width="3.6640625" style="416" bestFit="1" customWidth="1"/>
    <col min="8199" max="8199" width="7" style="416" bestFit="1" customWidth="1"/>
    <col min="8200" max="8200" width="16.5" style="416" bestFit="1" customWidth="1"/>
    <col min="8201" max="8201" width="8.33203125" style="416" bestFit="1" customWidth="1"/>
    <col min="8202" max="8202" width="16.5" style="416" bestFit="1" customWidth="1"/>
    <col min="8203" max="8448" width="9.33203125" style="416"/>
    <col min="8449" max="8449" width="50.83203125" style="416" bestFit="1" customWidth="1"/>
    <col min="8450" max="8450" width="4.1640625" style="416" bestFit="1" customWidth="1"/>
    <col min="8451" max="8451" width="6.83203125" style="416" bestFit="1" customWidth="1"/>
    <col min="8452" max="8452" width="8.33203125" style="416" bestFit="1" customWidth="1"/>
    <col min="8453" max="8453" width="16.5" style="416" bestFit="1" customWidth="1"/>
    <col min="8454" max="8454" width="3.6640625" style="416" bestFit="1" customWidth="1"/>
    <col min="8455" max="8455" width="7" style="416" bestFit="1" customWidth="1"/>
    <col min="8456" max="8456" width="16.5" style="416" bestFit="1" customWidth="1"/>
    <col min="8457" max="8457" width="8.33203125" style="416" bestFit="1" customWidth="1"/>
    <col min="8458" max="8458" width="16.5" style="416" bestFit="1" customWidth="1"/>
    <col min="8459" max="8704" width="9.33203125" style="416"/>
    <col min="8705" max="8705" width="50.83203125" style="416" bestFit="1" customWidth="1"/>
    <col min="8706" max="8706" width="4.1640625" style="416" bestFit="1" customWidth="1"/>
    <col min="8707" max="8707" width="6.83203125" style="416" bestFit="1" customWidth="1"/>
    <col min="8708" max="8708" width="8.33203125" style="416" bestFit="1" customWidth="1"/>
    <col min="8709" max="8709" width="16.5" style="416" bestFit="1" customWidth="1"/>
    <col min="8710" max="8710" width="3.6640625" style="416" bestFit="1" customWidth="1"/>
    <col min="8711" max="8711" width="7" style="416" bestFit="1" customWidth="1"/>
    <col min="8712" max="8712" width="16.5" style="416" bestFit="1" customWidth="1"/>
    <col min="8713" max="8713" width="8.33203125" style="416" bestFit="1" customWidth="1"/>
    <col min="8714" max="8714" width="16.5" style="416" bestFit="1" customWidth="1"/>
    <col min="8715" max="8960" width="9.33203125" style="416"/>
    <col min="8961" max="8961" width="50.83203125" style="416" bestFit="1" customWidth="1"/>
    <col min="8962" max="8962" width="4.1640625" style="416" bestFit="1" customWidth="1"/>
    <col min="8963" max="8963" width="6.83203125" style="416" bestFit="1" customWidth="1"/>
    <col min="8964" max="8964" width="8.33203125" style="416" bestFit="1" customWidth="1"/>
    <col min="8965" max="8965" width="16.5" style="416" bestFit="1" customWidth="1"/>
    <col min="8966" max="8966" width="3.6640625" style="416" bestFit="1" customWidth="1"/>
    <col min="8967" max="8967" width="7" style="416" bestFit="1" customWidth="1"/>
    <col min="8968" max="8968" width="16.5" style="416" bestFit="1" customWidth="1"/>
    <col min="8969" max="8969" width="8.33203125" style="416" bestFit="1" customWidth="1"/>
    <col min="8970" max="8970" width="16.5" style="416" bestFit="1" customWidth="1"/>
    <col min="8971" max="9216" width="9.33203125" style="416"/>
    <col min="9217" max="9217" width="50.83203125" style="416" bestFit="1" customWidth="1"/>
    <col min="9218" max="9218" width="4.1640625" style="416" bestFit="1" customWidth="1"/>
    <col min="9219" max="9219" width="6.83203125" style="416" bestFit="1" customWidth="1"/>
    <col min="9220" max="9220" width="8.33203125" style="416" bestFit="1" customWidth="1"/>
    <col min="9221" max="9221" width="16.5" style="416" bestFit="1" customWidth="1"/>
    <col min="9222" max="9222" width="3.6640625" style="416" bestFit="1" customWidth="1"/>
    <col min="9223" max="9223" width="7" style="416" bestFit="1" customWidth="1"/>
    <col min="9224" max="9224" width="16.5" style="416" bestFit="1" customWidth="1"/>
    <col min="9225" max="9225" width="8.33203125" style="416" bestFit="1" customWidth="1"/>
    <col min="9226" max="9226" width="16.5" style="416" bestFit="1" customWidth="1"/>
    <col min="9227" max="9472" width="9.33203125" style="416"/>
    <col min="9473" max="9473" width="50.83203125" style="416" bestFit="1" customWidth="1"/>
    <col min="9474" max="9474" width="4.1640625" style="416" bestFit="1" customWidth="1"/>
    <col min="9475" max="9475" width="6.83203125" style="416" bestFit="1" customWidth="1"/>
    <col min="9476" max="9476" width="8.33203125" style="416" bestFit="1" customWidth="1"/>
    <col min="9477" max="9477" width="16.5" style="416" bestFit="1" customWidth="1"/>
    <col min="9478" max="9478" width="3.6640625" style="416" bestFit="1" customWidth="1"/>
    <col min="9479" max="9479" width="7" style="416" bestFit="1" customWidth="1"/>
    <col min="9480" max="9480" width="16.5" style="416" bestFit="1" customWidth="1"/>
    <col min="9481" max="9481" width="8.33203125" style="416" bestFit="1" customWidth="1"/>
    <col min="9482" max="9482" width="16.5" style="416" bestFit="1" customWidth="1"/>
    <col min="9483" max="9728" width="9.33203125" style="416"/>
    <col min="9729" max="9729" width="50.83203125" style="416" bestFit="1" customWidth="1"/>
    <col min="9730" max="9730" width="4.1640625" style="416" bestFit="1" customWidth="1"/>
    <col min="9731" max="9731" width="6.83203125" style="416" bestFit="1" customWidth="1"/>
    <col min="9732" max="9732" width="8.33203125" style="416" bestFit="1" customWidth="1"/>
    <col min="9733" max="9733" width="16.5" style="416" bestFit="1" customWidth="1"/>
    <col min="9734" max="9734" width="3.6640625" style="416" bestFit="1" customWidth="1"/>
    <col min="9735" max="9735" width="7" style="416" bestFit="1" customWidth="1"/>
    <col min="9736" max="9736" width="16.5" style="416" bestFit="1" customWidth="1"/>
    <col min="9737" max="9737" width="8.33203125" style="416" bestFit="1" customWidth="1"/>
    <col min="9738" max="9738" width="16.5" style="416" bestFit="1" customWidth="1"/>
    <col min="9739" max="9984" width="9.33203125" style="416"/>
    <col min="9985" max="9985" width="50.83203125" style="416" bestFit="1" customWidth="1"/>
    <col min="9986" max="9986" width="4.1640625" style="416" bestFit="1" customWidth="1"/>
    <col min="9987" max="9987" width="6.83203125" style="416" bestFit="1" customWidth="1"/>
    <col min="9988" max="9988" width="8.33203125" style="416" bestFit="1" customWidth="1"/>
    <col min="9989" max="9989" width="16.5" style="416" bestFit="1" customWidth="1"/>
    <col min="9990" max="9990" width="3.6640625" style="416" bestFit="1" customWidth="1"/>
    <col min="9991" max="9991" width="7" style="416" bestFit="1" customWidth="1"/>
    <col min="9992" max="9992" width="16.5" style="416" bestFit="1" customWidth="1"/>
    <col min="9993" max="9993" width="8.33203125" style="416" bestFit="1" customWidth="1"/>
    <col min="9994" max="9994" width="16.5" style="416" bestFit="1" customWidth="1"/>
    <col min="9995" max="10240" width="9.33203125" style="416"/>
    <col min="10241" max="10241" width="50.83203125" style="416" bestFit="1" customWidth="1"/>
    <col min="10242" max="10242" width="4.1640625" style="416" bestFit="1" customWidth="1"/>
    <col min="10243" max="10243" width="6.83203125" style="416" bestFit="1" customWidth="1"/>
    <col min="10244" max="10244" width="8.33203125" style="416" bestFit="1" customWidth="1"/>
    <col min="10245" max="10245" width="16.5" style="416" bestFit="1" customWidth="1"/>
    <col min="10246" max="10246" width="3.6640625" style="416" bestFit="1" customWidth="1"/>
    <col min="10247" max="10247" width="7" style="416" bestFit="1" customWidth="1"/>
    <col min="10248" max="10248" width="16.5" style="416" bestFit="1" customWidth="1"/>
    <col min="10249" max="10249" width="8.33203125" style="416" bestFit="1" customWidth="1"/>
    <col min="10250" max="10250" width="16.5" style="416" bestFit="1" customWidth="1"/>
    <col min="10251" max="10496" width="9.33203125" style="416"/>
    <col min="10497" max="10497" width="50.83203125" style="416" bestFit="1" customWidth="1"/>
    <col min="10498" max="10498" width="4.1640625" style="416" bestFit="1" customWidth="1"/>
    <col min="10499" max="10499" width="6.83203125" style="416" bestFit="1" customWidth="1"/>
    <col min="10500" max="10500" width="8.33203125" style="416" bestFit="1" customWidth="1"/>
    <col min="10501" max="10501" width="16.5" style="416" bestFit="1" customWidth="1"/>
    <col min="10502" max="10502" width="3.6640625" style="416" bestFit="1" customWidth="1"/>
    <col min="10503" max="10503" width="7" style="416" bestFit="1" customWidth="1"/>
    <col min="10504" max="10504" width="16.5" style="416" bestFit="1" customWidth="1"/>
    <col min="10505" max="10505" width="8.33203125" style="416" bestFit="1" customWidth="1"/>
    <col min="10506" max="10506" width="16.5" style="416" bestFit="1" customWidth="1"/>
    <col min="10507" max="10752" width="9.33203125" style="416"/>
    <col min="10753" max="10753" width="50.83203125" style="416" bestFit="1" customWidth="1"/>
    <col min="10754" max="10754" width="4.1640625" style="416" bestFit="1" customWidth="1"/>
    <col min="10755" max="10755" width="6.83203125" style="416" bestFit="1" customWidth="1"/>
    <col min="10756" max="10756" width="8.33203125" style="416" bestFit="1" customWidth="1"/>
    <col min="10757" max="10757" width="16.5" style="416" bestFit="1" customWidth="1"/>
    <col min="10758" max="10758" width="3.6640625" style="416" bestFit="1" customWidth="1"/>
    <col min="10759" max="10759" width="7" style="416" bestFit="1" customWidth="1"/>
    <col min="10760" max="10760" width="16.5" style="416" bestFit="1" customWidth="1"/>
    <col min="10761" max="10761" width="8.33203125" style="416" bestFit="1" customWidth="1"/>
    <col min="10762" max="10762" width="16.5" style="416" bestFit="1" customWidth="1"/>
    <col min="10763" max="11008" width="9.33203125" style="416"/>
    <col min="11009" max="11009" width="50.83203125" style="416" bestFit="1" customWidth="1"/>
    <col min="11010" max="11010" width="4.1640625" style="416" bestFit="1" customWidth="1"/>
    <col min="11011" max="11011" width="6.83203125" style="416" bestFit="1" customWidth="1"/>
    <col min="11012" max="11012" width="8.33203125" style="416" bestFit="1" customWidth="1"/>
    <col min="11013" max="11013" width="16.5" style="416" bestFit="1" customWidth="1"/>
    <col min="11014" max="11014" width="3.6640625" style="416" bestFit="1" customWidth="1"/>
    <col min="11015" max="11015" width="7" style="416" bestFit="1" customWidth="1"/>
    <col min="11016" max="11016" width="16.5" style="416" bestFit="1" customWidth="1"/>
    <col min="11017" max="11017" width="8.33203125" style="416" bestFit="1" customWidth="1"/>
    <col min="11018" max="11018" width="16.5" style="416" bestFit="1" customWidth="1"/>
    <col min="11019" max="11264" width="9.33203125" style="416"/>
    <col min="11265" max="11265" width="50.83203125" style="416" bestFit="1" customWidth="1"/>
    <col min="11266" max="11266" width="4.1640625" style="416" bestFit="1" customWidth="1"/>
    <col min="11267" max="11267" width="6.83203125" style="416" bestFit="1" customWidth="1"/>
    <col min="11268" max="11268" width="8.33203125" style="416" bestFit="1" customWidth="1"/>
    <col min="11269" max="11269" width="16.5" style="416" bestFit="1" customWidth="1"/>
    <col min="11270" max="11270" width="3.6640625" style="416" bestFit="1" customWidth="1"/>
    <col min="11271" max="11271" width="7" style="416" bestFit="1" customWidth="1"/>
    <col min="11272" max="11272" width="16.5" style="416" bestFit="1" customWidth="1"/>
    <col min="11273" max="11273" width="8.33203125" style="416" bestFit="1" customWidth="1"/>
    <col min="11274" max="11274" width="16.5" style="416" bestFit="1" customWidth="1"/>
    <col min="11275" max="11520" width="9.33203125" style="416"/>
    <col min="11521" max="11521" width="50.83203125" style="416" bestFit="1" customWidth="1"/>
    <col min="11522" max="11522" width="4.1640625" style="416" bestFit="1" customWidth="1"/>
    <col min="11523" max="11523" width="6.83203125" style="416" bestFit="1" customWidth="1"/>
    <col min="11524" max="11524" width="8.33203125" style="416" bestFit="1" customWidth="1"/>
    <col min="11525" max="11525" width="16.5" style="416" bestFit="1" customWidth="1"/>
    <col min="11526" max="11526" width="3.6640625" style="416" bestFit="1" customWidth="1"/>
    <col min="11527" max="11527" width="7" style="416" bestFit="1" customWidth="1"/>
    <col min="11528" max="11528" width="16.5" style="416" bestFit="1" customWidth="1"/>
    <col min="11529" max="11529" width="8.33203125" style="416" bestFit="1" customWidth="1"/>
    <col min="11530" max="11530" width="16.5" style="416" bestFit="1" customWidth="1"/>
    <col min="11531" max="11776" width="9.33203125" style="416"/>
    <col min="11777" max="11777" width="50.83203125" style="416" bestFit="1" customWidth="1"/>
    <col min="11778" max="11778" width="4.1640625" style="416" bestFit="1" customWidth="1"/>
    <col min="11779" max="11779" width="6.83203125" style="416" bestFit="1" customWidth="1"/>
    <col min="11780" max="11780" width="8.33203125" style="416" bestFit="1" customWidth="1"/>
    <col min="11781" max="11781" width="16.5" style="416" bestFit="1" customWidth="1"/>
    <col min="11782" max="11782" width="3.6640625" style="416" bestFit="1" customWidth="1"/>
    <col min="11783" max="11783" width="7" style="416" bestFit="1" customWidth="1"/>
    <col min="11784" max="11784" width="16.5" style="416" bestFit="1" customWidth="1"/>
    <col min="11785" max="11785" width="8.33203125" style="416" bestFit="1" customWidth="1"/>
    <col min="11786" max="11786" width="16.5" style="416" bestFit="1" customWidth="1"/>
    <col min="11787" max="12032" width="9.33203125" style="416"/>
    <col min="12033" max="12033" width="50.83203125" style="416" bestFit="1" customWidth="1"/>
    <col min="12034" max="12034" width="4.1640625" style="416" bestFit="1" customWidth="1"/>
    <col min="12035" max="12035" width="6.83203125" style="416" bestFit="1" customWidth="1"/>
    <col min="12036" max="12036" width="8.33203125" style="416" bestFit="1" customWidth="1"/>
    <col min="12037" max="12037" width="16.5" style="416" bestFit="1" customWidth="1"/>
    <col min="12038" max="12038" width="3.6640625" style="416" bestFit="1" customWidth="1"/>
    <col min="12039" max="12039" width="7" style="416" bestFit="1" customWidth="1"/>
    <col min="12040" max="12040" width="16.5" style="416" bestFit="1" customWidth="1"/>
    <col min="12041" max="12041" width="8.33203125" style="416" bestFit="1" customWidth="1"/>
    <col min="12042" max="12042" width="16.5" style="416" bestFit="1" customWidth="1"/>
    <col min="12043" max="12288" width="9.33203125" style="416"/>
    <col min="12289" max="12289" width="50.83203125" style="416" bestFit="1" customWidth="1"/>
    <col min="12290" max="12290" width="4.1640625" style="416" bestFit="1" customWidth="1"/>
    <col min="12291" max="12291" width="6.83203125" style="416" bestFit="1" customWidth="1"/>
    <col min="12292" max="12292" width="8.33203125" style="416" bestFit="1" customWidth="1"/>
    <col min="12293" max="12293" width="16.5" style="416" bestFit="1" customWidth="1"/>
    <col min="12294" max="12294" width="3.6640625" style="416" bestFit="1" customWidth="1"/>
    <col min="12295" max="12295" width="7" style="416" bestFit="1" customWidth="1"/>
    <col min="12296" max="12296" width="16.5" style="416" bestFit="1" customWidth="1"/>
    <col min="12297" max="12297" width="8.33203125" style="416" bestFit="1" customWidth="1"/>
    <col min="12298" max="12298" width="16.5" style="416" bestFit="1" customWidth="1"/>
    <col min="12299" max="12544" width="9.33203125" style="416"/>
    <col min="12545" max="12545" width="50.83203125" style="416" bestFit="1" customWidth="1"/>
    <col min="12546" max="12546" width="4.1640625" style="416" bestFit="1" customWidth="1"/>
    <col min="12547" max="12547" width="6.83203125" style="416" bestFit="1" customWidth="1"/>
    <col min="12548" max="12548" width="8.33203125" style="416" bestFit="1" customWidth="1"/>
    <col min="12549" max="12549" width="16.5" style="416" bestFit="1" customWidth="1"/>
    <col min="12550" max="12550" width="3.6640625" style="416" bestFit="1" customWidth="1"/>
    <col min="12551" max="12551" width="7" style="416" bestFit="1" customWidth="1"/>
    <col min="12552" max="12552" width="16.5" style="416" bestFit="1" customWidth="1"/>
    <col min="12553" max="12553" width="8.33203125" style="416" bestFit="1" customWidth="1"/>
    <col min="12554" max="12554" width="16.5" style="416" bestFit="1" customWidth="1"/>
    <col min="12555" max="12800" width="9.33203125" style="416"/>
    <col min="12801" max="12801" width="50.83203125" style="416" bestFit="1" customWidth="1"/>
    <col min="12802" max="12802" width="4.1640625" style="416" bestFit="1" customWidth="1"/>
    <col min="12803" max="12803" width="6.83203125" style="416" bestFit="1" customWidth="1"/>
    <col min="12804" max="12804" width="8.33203125" style="416" bestFit="1" customWidth="1"/>
    <col min="12805" max="12805" width="16.5" style="416" bestFit="1" customWidth="1"/>
    <col min="12806" max="12806" width="3.6640625" style="416" bestFit="1" customWidth="1"/>
    <col min="12807" max="12807" width="7" style="416" bestFit="1" customWidth="1"/>
    <col min="12808" max="12808" width="16.5" style="416" bestFit="1" customWidth="1"/>
    <col min="12809" max="12809" width="8.33203125" style="416" bestFit="1" customWidth="1"/>
    <col min="12810" max="12810" width="16.5" style="416" bestFit="1" customWidth="1"/>
    <col min="12811" max="13056" width="9.33203125" style="416"/>
    <col min="13057" max="13057" width="50.83203125" style="416" bestFit="1" customWidth="1"/>
    <col min="13058" max="13058" width="4.1640625" style="416" bestFit="1" customWidth="1"/>
    <col min="13059" max="13059" width="6.83203125" style="416" bestFit="1" customWidth="1"/>
    <col min="13060" max="13060" width="8.33203125" style="416" bestFit="1" customWidth="1"/>
    <col min="13061" max="13061" width="16.5" style="416" bestFit="1" customWidth="1"/>
    <col min="13062" max="13062" width="3.6640625" style="416" bestFit="1" customWidth="1"/>
    <col min="13063" max="13063" width="7" style="416" bestFit="1" customWidth="1"/>
    <col min="13064" max="13064" width="16.5" style="416" bestFit="1" customWidth="1"/>
    <col min="13065" max="13065" width="8.33203125" style="416" bestFit="1" customWidth="1"/>
    <col min="13066" max="13066" width="16.5" style="416" bestFit="1" customWidth="1"/>
    <col min="13067" max="13312" width="9.33203125" style="416"/>
    <col min="13313" max="13313" width="50.83203125" style="416" bestFit="1" customWidth="1"/>
    <col min="13314" max="13314" width="4.1640625" style="416" bestFit="1" customWidth="1"/>
    <col min="13315" max="13315" width="6.83203125" style="416" bestFit="1" customWidth="1"/>
    <col min="13316" max="13316" width="8.33203125" style="416" bestFit="1" customWidth="1"/>
    <col min="13317" max="13317" width="16.5" style="416" bestFit="1" customWidth="1"/>
    <col min="13318" max="13318" width="3.6640625" style="416" bestFit="1" customWidth="1"/>
    <col min="13319" max="13319" width="7" style="416" bestFit="1" customWidth="1"/>
    <col min="13320" max="13320" width="16.5" style="416" bestFit="1" customWidth="1"/>
    <col min="13321" max="13321" width="8.33203125" style="416" bestFit="1" customWidth="1"/>
    <col min="13322" max="13322" width="16.5" style="416" bestFit="1" customWidth="1"/>
    <col min="13323" max="13568" width="9.33203125" style="416"/>
    <col min="13569" max="13569" width="50.83203125" style="416" bestFit="1" customWidth="1"/>
    <col min="13570" max="13570" width="4.1640625" style="416" bestFit="1" customWidth="1"/>
    <col min="13571" max="13571" width="6.83203125" style="416" bestFit="1" customWidth="1"/>
    <col min="13572" max="13572" width="8.33203125" style="416" bestFit="1" customWidth="1"/>
    <col min="13573" max="13573" width="16.5" style="416" bestFit="1" customWidth="1"/>
    <col min="13574" max="13574" width="3.6640625" style="416" bestFit="1" customWidth="1"/>
    <col min="13575" max="13575" width="7" style="416" bestFit="1" customWidth="1"/>
    <col min="13576" max="13576" width="16.5" style="416" bestFit="1" customWidth="1"/>
    <col min="13577" max="13577" width="8.33203125" style="416" bestFit="1" customWidth="1"/>
    <col min="13578" max="13578" width="16.5" style="416" bestFit="1" customWidth="1"/>
    <col min="13579" max="13824" width="9.33203125" style="416"/>
    <col min="13825" max="13825" width="50.83203125" style="416" bestFit="1" customWidth="1"/>
    <col min="13826" max="13826" width="4.1640625" style="416" bestFit="1" customWidth="1"/>
    <col min="13827" max="13827" width="6.83203125" style="416" bestFit="1" customWidth="1"/>
    <col min="13828" max="13828" width="8.33203125" style="416" bestFit="1" customWidth="1"/>
    <col min="13829" max="13829" width="16.5" style="416" bestFit="1" customWidth="1"/>
    <col min="13830" max="13830" width="3.6640625" style="416" bestFit="1" customWidth="1"/>
    <col min="13831" max="13831" width="7" style="416" bestFit="1" customWidth="1"/>
    <col min="13832" max="13832" width="16.5" style="416" bestFit="1" customWidth="1"/>
    <col min="13833" max="13833" width="8.33203125" style="416" bestFit="1" customWidth="1"/>
    <col min="13834" max="13834" width="16.5" style="416" bestFit="1" customWidth="1"/>
    <col min="13835" max="14080" width="9.33203125" style="416"/>
    <col min="14081" max="14081" width="50.83203125" style="416" bestFit="1" customWidth="1"/>
    <col min="14082" max="14082" width="4.1640625" style="416" bestFit="1" customWidth="1"/>
    <col min="14083" max="14083" width="6.83203125" style="416" bestFit="1" customWidth="1"/>
    <col min="14084" max="14084" width="8.33203125" style="416" bestFit="1" customWidth="1"/>
    <col min="14085" max="14085" width="16.5" style="416" bestFit="1" customWidth="1"/>
    <col min="14086" max="14086" width="3.6640625" style="416" bestFit="1" customWidth="1"/>
    <col min="14087" max="14087" width="7" style="416" bestFit="1" customWidth="1"/>
    <col min="14088" max="14088" width="16.5" style="416" bestFit="1" customWidth="1"/>
    <col min="14089" max="14089" width="8.33203125" style="416" bestFit="1" customWidth="1"/>
    <col min="14090" max="14090" width="16.5" style="416" bestFit="1" customWidth="1"/>
    <col min="14091" max="14336" width="9.33203125" style="416"/>
    <col min="14337" max="14337" width="50.83203125" style="416" bestFit="1" customWidth="1"/>
    <col min="14338" max="14338" width="4.1640625" style="416" bestFit="1" customWidth="1"/>
    <col min="14339" max="14339" width="6.83203125" style="416" bestFit="1" customWidth="1"/>
    <col min="14340" max="14340" width="8.33203125" style="416" bestFit="1" customWidth="1"/>
    <col min="14341" max="14341" width="16.5" style="416" bestFit="1" customWidth="1"/>
    <col min="14342" max="14342" width="3.6640625" style="416" bestFit="1" customWidth="1"/>
    <col min="14343" max="14343" width="7" style="416" bestFit="1" customWidth="1"/>
    <col min="14344" max="14344" width="16.5" style="416" bestFit="1" customWidth="1"/>
    <col min="14345" max="14345" width="8.33203125" style="416" bestFit="1" customWidth="1"/>
    <col min="14346" max="14346" width="16.5" style="416" bestFit="1" customWidth="1"/>
    <col min="14347" max="14592" width="9.33203125" style="416"/>
    <col min="14593" max="14593" width="50.83203125" style="416" bestFit="1" customWidth="1"/>
    <col min="14594" max="14594" width="4.1640625" style="416" bestFit="1" customWidth="1"/>
    <col min="14595" max="14595" width="6.83203125" style="416" bestFit="1" customWidth="1"/>
    <col min="14596" max="14596" width="8.33203125" style="416" bestFit="1" customWidth="1"/>
    <col min="14597" max="14597" width="16.5" style="416" bestFit="1" customWidth="1"/>
    <col min="14598" max="14598" width="3.6640625" style="416" bestFit="1" customWidth="1"/>
    <col min="14599" max="14599" width="7" style="416" bestFit="1" customWidth="1"/>
    <col min="14600" max="14600" width="16.5" style="416" bestFit="1" customWidth="1"/>
    <col min="14601" max="14601" width="8.33203125" style="416" bestFit="1" customWidth="1"/>
    <col min="14602" max="14602" width="16.5" style="416" bestFit="1" customWidth="1"/>
    <col min="14603" max="14848" width="9.33203125" style="416"/>
    <col min="14849" max="14849" width="50.83203125" style="416" bestFit="1" customWidth="1"/>
    <col min="14850" max="14850" width="4.1640625" style="416" bestFit="1" customWidth="1"/>
    <col min="14851" max="14851" width="6.83203125" style="416" bestFit="1" customWidth="1"/>
    <col min="14852" max="14852" width="8.33203125" style="416" bestFit="1" customWidth="1"/>
    <col min="14853" max="14853" width="16.5" style="416" bestFit="1" customWidth="1"/>
    <col min="14854" max="14854" width="3.6640625" style="416" bestFit="1" customWidth="1"/>
    <col min="14855" max="14855" width="7" style="416" bestFit="1" customWidth="1"/>
    <col min="14856" max="14856" width="16.5" style="416" bestFit="1" customWidth="1"/>
    <col min="14857" max="14857" width="8.33203125" style="416" bestFit="1" customWidth="1"/>
    <col min="14858" max="14858" width="16.5" style="416" bestFit="1" customWidth="1"/>
    <col min="14859" max="15104" width="9.33203125" style="416"/>
    <col min="15105" max="15105" width="50.83203125" style="416" bestFit="1" customWidth="1"/>
    <col min="15106" max="15106" width="4.1640625" style="416" bestFit="1" customWidth="1"/>
    <col min="15107" max="15107" width="6.83203125" style="416" bestFit="1" customWidth="1"/>
    <col min="15108" max="15108" width="8.33203125" style="416" bestFit="1" customWidth="1"/>
    <col min="15109" max="15109" width="16.5" style="416" bestFit="1" customWidth="1"/>
    <col min="15110" max="15110" width="3.6640625" style="416" bestFit="1" customWidth="1"/>
    <col min="15111" max="15111" width="7" style="416" bestFit="1" customWidth="1"/>
    <col min="15112" max="15112" width="16.5" style="416" bestFit="1" customWidth="1"/>
    <col min="15113" max="15113" width="8.33203125" style="416" bestFit="1" customWidth="1"/>
    <col min="15114" max="15114" width="16.5" style="416" bestFit="1" customWidth="1"/>
    <col min="15115" max="15360" width="9.33203125" style="416"/>
    <col min="15361" max="15361" width="50.83203125" style="416" bestFit="1" customWidth="1"/>
    <col min="15362" max="15362" width="4.1640625" style="416" bestFit="1" customWidth="1"/>
    <col min="15363" max="15363" width="6.83203125" style="416" bestFit="1" customWidth="1"/>
    <col min="15364" max="15364" width="8.33203125" style="416" bestFit="1" customWidth="1"/>
    <col min="15365" max="15365" width="16.5" style="416" bestFit="1" customWidth="1"/>
    <col min="15366" max="15366" width="3.6640625" style="416" bestFit="1" customWidth="1"/>
    <col min="15367" max="15367" width="7" style="416" bestFit="1" customWidth="1"/>
    <col min="15368" max="15368" width="16.5" style="416" bestFit="1" customWidth="1"/>
    <col min="15369" max="15369" width="8.33203125" style="416" bestFit="1" customWidth="1"/>
    <col min="15370" max="15370" width="16.5" style="416" bestFit="1" customWidth="1"/>
    <col min="15371" max="15616" width="9.33203125" style="416"/>
    <col min="15617" max="15617" width="50.83203125" style="416" bestFit="1" customWidth="1"/>
    <col min="15618" max="15618" width="4.1640625" style="416" bestFit="1" customWidth="1"/>
    <col min="15619" max="15619" width="6.83203125" style="416" bestFit="1" customWidth="1"/>
    <col min="15620" max="15620" width="8.33203125" style="416" bestFit="1" customWidth="1"/>
    <col min="15621" max="15621" width="16.5" style="416" bestFit="1" customWidth="1"/>
    <col min="15622" max="15622" width="3.6640625" style="416" bestFit="1" customWidth="1"/>
    <col min="15623" max="15623" width="7" style="416" bestFit="1" customWidth="1"/>
    <col min="15624" max="15624" width="16.5" style="416" bestFit="1" customWidth="1"/>
    <col min="15625" max="15625" width="8.33203125" style="416" bestFit="1" customWidth="1"/>
    <col min="15626" max="15626" width="16.5" style="416" bestFit="1" customWidth="1"/>
    <col min="15627" max="15872" width="9.33203125" style="416"/>
    <col min="15873" max="15873" width="50.83203125" style="416" bestFit="1" customWidth="1"/>
    <col min="15874" max="15874" width="4.1640625" style="416" bestFit="1" customWidth="1"/>
    <col min="15875" max="15875" width="6.83203125" style="416" bestFit="1" customWidth="1"/>
    <col min="15876" max="15876" width="8.33203125" style="416" bestFit="1" customWidth="1"/>
    <col min="15877" max="15877" width="16.5" style="416" bestFit="1" customWidth="1"/>
    <col min="15878" max="15878" width="3.6640625" style="416" bestFit="1" customWidth="1"/>
    <col min="15879" max="15879" width="7" style="416" bestFit="1" customWidth="1"/>
    <col min="15880" max="15880" width="16.5" style="416" bestFit="1" customWidth="1"/>
    <col min="15881" max="15881" width="8.33203125" style="416" bestFit="1" customWidth="1"/>
    <col min="15882" max="15882" width="16.5" style="416" bestFit="1" customWidth="1"/>
    <col min="15883" max="16128" width="9.33203125" style="416"/>
    <col min="16129" max="16129" width="50.83203125" style="416" bestFit="1" customWidth="1"/>
    <col min="16130" max="16130" width="4.1640625" style="416" bestFit="1" customWidth="1"/>
    <col min="16131" max="16131" width="6.83203125" style="416" bestFit="1" customWidth="1"/>
    <col min="16132" max="16132" width="8.33203125" style="416" bestFit="1" customWidth="1"/>
    <col min="16133" max="16133" width="16.5" style="416" bestFit="1" customWidth="1"/>
    <col min="16134" max="16134" width="3.6640625" style="416" bestFit="1" customWidth="1"/>
    <col min="16135" max="16135" width="7" style="416" bestFit="1" customWidth="1"/>
    <col min="16136" max="16136" width="16.5" style="416" bestFit="1" customWidth="1"/>
    <col min="16137" max="16137" width="8.33203125" style="416" bestFit="1" customWidth="1"/>
    <col min="16138" max="16138" width="16.5" style="416" bestFit="1" customWidth="1"/>
    <col min="16139" max="16384" width="9.33203125" style="416"/>
  </cols>
  <sheetData>
    <row r="1" spans="1:10">
      <c r="A1" s="414" t="s">
        <v>1917</v>
      </c>
      <c r="B1" s="414" t="s">
        <v>2050</v>
      </c>
      <c r="C1" s="415" t="s">
        <v>2051</v>
      </c>
      <c r="D1" s="415" t="s">
        <v>2052</v>
      </c>
      <c r="E1" s="415" t="s">
        <v>2053</v>
      </c>
      <c r="F1" s="414" t="s">
        <v>2054</v>
      </c>
      <c r="G1" s="415" t="s">
        <v>2055</v>
      </c>
      <c r="H1" s="415" t="s">
        <v>2056</v>
      </c>
      <c r="I1" s="415" t="s">
        <v>2057</v>
      </c>
      <c r="J1" s="415" t="s">
        <v>1987</v>
      </c>
    </row>
    <row r="2" spans="1:10">
      <c r="A2" s="423" t="s">
        <v>2048</v>
      </c>
      <c r="B2" s="423" t="s">
        <v>19</v>
      </c>
      <c r="C2" s="424"/>
      <c r="D2" s="424"/>
      <c r="E2" s="424"/>
      <c r="F2" s="423" t="s">
        <v>19</v>
      </c>
      <c r="G2" s="424"/>
      <c r="H2" s="424"/>
      <c r="I2" s="424"/>
      <c r="J2" s="424"/>
    </row>
    <row r="3" spans="1:10">
      <c r="A3" s="428" t="s">
        <v>2058</v>
      </c>
      <c r="B3" s="428" t="s">
        <v>19</v>
      </c>
      <c r="C3" s="429"/>
      <c r="D3" s="429"/>
      <c r="E3" s="429"/>
      <c r="F3" s="428" t="s">
        <v>19</v>
      </c>
      <c r="G3" s="429"/>
      <c r="H3" s="429"/>
      <c r="I3" s="429"/>
      <c r="J3" s="429"/>
    </row>
    <row r="4" spans="1:10">
      <c r="A4" s="430" t="s">
        <v>2059</v>
      </c>
      <c r="B4" s="430" t="s">
        <v>19</v>
      </c>
      <c r="C4" s="431"/>
      <c r="D4" s="431"/>
      <c r="E4" s="431"/>
      <c r="F4" s="430" t="s">
        <v>19</v>
      </c>
      <c r="G4" s="431"/>
      <c r="H4" s="431"/>
      <c r="I4" s="431"/>
      <c r="J4" s="431"/>
    </row>
    <row r="5" spans="1:10">
      <c r="A5" s="419" t="s">
        <v>2060</v>
      </c>
      <c r="B5" s="419" t="s">
        <v>425</v>
      </c>
      <c r="C5" s="420">
        <v>205</v>
      </c>
      <c r="D5" s="420"/>
      <c r="E5" s="420"/>
      <c r="F5" s="419"/>
      <c r="G5" s="420"/>
      <c r="H5" s="420"/>
      <c r="I5" s="420"/>
      <c r="J5" s="420"/>
    </row>
    <row r="6" spans="1:10">
      <c r="A6" s="430" t="s">
        <v>2061</v>
      </c>
      <c r="B6" s="430" t="s">
        <v>19</v>
      </c>
      <c r="C6" s="431"/>
      <c r="D6" s="431"/>
      <c r="E6" s="431"/>
      <c r="F6" s="430"/>
      <c r="G6" s="431"/>
      <c r="H6" s="431"/>
      <c r="I6" s="431"/>
      <c r="J6" s="431"/>
    </row>
    <row r="7" spans="1:10">
      <c r="A7" s="419" t="s">
        <v>2062</v>
      </c>
      <c r="B7" s="419" t="s">
        <v>1446</v>
      </c>
      <c r="C7" s="420">
        <v>12</v>
      </c>
      <c r="D7" s="420"/>
      <c r="E7" s="420"/>
      <c r="F7" s="419"/>
      <c r="G7" s="420"/>
      <c r="H7" s="420"/>
      <c r="I7" s="420"/>
      <c r="J7" s="420"/>
    </row>
    <row r="8" spans="1:10">
      <c r="A8" s="430" t="s">
        <v>2063</v>
      </c>
      <c r="B8" s="430" t="s">
        <v>19</v>
      </c>
      <c r="C8" s="431"/>
      <c r="D8" s="431"/>
      <c r="E8" s="431"/>
      <c r="F8" s="430"/>
      <c r="G8" s="431"/>
      <c r="H8" s="431"/>
      <c r="I8" s="431"/>
      <c r="J8" s="431"/>
    </row>
    <row r="9" spans="1:10">
      <c r="A9" s="419" t="s">
        <v>2064</v>
      </c>
      <c r="B9" s="419" t="s">
        <v>1446</v>
      </c>
      <c r="C9" s="420">
        <v>1</v>
      </c>
      <c r="D9" s="420"/>
      <c r="E9" s="420"/>
      <c r="F9" s="419"/>
      <c r="G9" s="420"/>
      <c r="H9" s="420"/>
      <c r="I9" s="420"/>
      <c r="J9" s="420"/>
    </row>
    <row r="10" spans="1:10">
      <c r="A10" s="430" t="s">
        <v>2065</v>
      </c>
      <c r="B10" s="430" t="s">
        <v>19</v>
      </c>
      <c r="C10" s="431"/>
      <c r="D10" s="431"/>
      <c r="E10" s="431"/>
      <c r="F10" s="430"/>
      <c r="G10" s="431"/>
      <c r="H10" s="431"/>
      <c r="I10" s="431"/>
      <c r="J10" s="431"/>
    </row>
    <row r="11" spans="1:10">
      <c r="A11" s="419" t="s">
        <v>2066</v>
      </c>
      <c r="B11" s="419" t="s">
        <v>1446</v>
      </c>
      <c r="C11" s="420">
        <v>10</v>
      </c>
      <c r="D11" s="420"/>
      <c r="E11" s="420"/>
      <c r="F11" s="419"/>
      <c r="G11" s="420"/>
      <c r="H11" s="420"/>
      <c r="I11" s="420"/>
      <c r="J11" s="420"/>
    </row>
    <row r="12" spans="1:10">
      <c r="A12" s="419" t="s">
        <v>2067</v>
      </c>
      <c r="B12" s="419" t="s">
        <v>1446</v>
      </c>
      <c r="C12" s="420">
        <v>1</v>
      </c>
      <c r="D12" s="420"/>
      <c r="E12" s="420"/>
      <c r="F12" s="419"/>
      <c r="G12" s="420"/>
      <c r="H12" s="420"/>
      <c r="I12" s="420"/>
      <c r="J12" s="420"/>
    </row>
    <row r="13" spans="1:10">
      <c r="A13" s="430" t="s">
        <v>2068</v>
      </c>
      <c r="B13" s="430" t="s">
        <v>19</v>
      </c>
      <c r="C13" s="431"/>
      <c r="D13" s="431"/>
      <c r="E13" s="431"/>
      <c r="F13" s="430"/>
      <c r="G13" s="431"/>
      <c r="H13" s="431"/>
      <c r="I13" s="431"/>
      <c r="J13" s="431"/>
    </row>
    <row r="14" spans="1:10">
      <c r="A14" s="419" t="s">
        <v>2069</v>
      </c>
      <c r="B14" s="419" t="s">
        <v>1446</v>
      </c>
      <c r="C14" s="420">
        <v>10</v>
      </c>
      <c r="D14" s="420"/>
      <c r="E14" s="420"/>
      <c r="F14" s="419"/>
      <c r="G14" s="420"/>
      <c r="H14" s="420"/>
      <c r="I14" s="420"/>
      <c r="J14" s="420"/>
    </row>
    <row r="15" spans="1:10">
      <c r="A15" s="419" t="s">
        <v>2070</v>
      </c>
      <c r="B15" s="419" t="s">
        <v>1446</v>
      </c>
      <c r="C15" s="420">
        <v>10</v>
      </c>
      <c r="D15" s="420"/>
      <c r="E15" s="420"/>
      <c r="F15" s="419"/>
      <c r="G15" s="420"/>
      <c r="H15" s="420"/>
      <c r="I15" s="420"/>
      <c r="J15" s="420"/>
    </row>
    <row r="16" spans="1:10">
      <c r="A16" s="430" t="s">
        <v>2071</v>
      </c>
      <c r="B16" s="430" t="s">
        <v>19</v>
      </c>
      <c r="C16" s="431"/>
      <c r="D16" s="431"/>
      <c r="E16" s="431"/>
      <c r="F16" s="430"/>
      <c r="G16" s="431"/>
      <c r="H16" s="431"/>
      <c r="I16" s="431"/>
      <c r="J16" s="431"/>
    </row>
    <row r="17" spans="1:10">
      <c r="A17" s="419" t="s">
        <v>2072</v>
      </c>
      <c r="B17" s="419" t="s">
        <v>1446</v>
      </c>
      <c r="C17" s="420">
        <v>10</v>
      </c>
      <c r="D17" s="420"/>
      <c r="E17" s="420"/>
      <c r="F17" s="419"/>
      <c r="G17" s="420"/>
      <c r="H17" s="420"/>
      <c r="I17" s="420"/>
      <c r="J17" s="420"/>
    </row>
    <row r="18" spans="1:10">
      <c r="A18" s="428" t="s">
        <v>2073</v>
      </c>
      <c r="B18" s="428" t="s">
        <v>19</v>
      </c>
      <c r="C18" s="429"/>
      <c r="D18" s="429"/>
      <c r="E18" s="429"/>
      <c r="F18" s="428"/>
      <c r="G18" s="429"/>
      <c r="H18" s="429"/>
      <c r="I18" s="429"/>
      <c r="J18" s="429"/>
    </row>
    <row r="19" spans="1:10">
      <c r="A19" s="430" t="s">
        <v>2074</v>
      </c>
      <c r="B19" s="430" t="s">
        <v>19</v>
      </c>
      <c r="C19" s="431"/>
      <c r="D19" s="431"/>
      <c r="E19" s="431"/>
      <c r="F19" s="430"/>
      <c r="G19" s="431"/>
      <c r="H19" s="431"/>
      <c r="I19" s="431"/>
      <c r="J19" s="431"/>
    </row>
    <row r="20" spans="1:10">
      <c r="A20" s="430" t="s">
        <v>2075</v>
      </c>
      <c r="B20" s="430" t="s">
        <v>19</v>
      </c>
      <c r="C20" s="431"/>
      <c r="D20" s="431"/>
      <c r="E20" s="431"/>
      <c r="F20" s="430"/>
      <c r="G20" s="431"/>
      <c r="H20" s="431"/>
      <c r="I20" s="431"/>
      <c r="J20" s="431"/>
    </row>
    <row r="21" spans="1:10">
      <c r="A21" s="419" t="s">
        <v>2076</v>
      </c>
      <c r="B21" s="419" t="s">
        <v>425</v>
      </c>
      <c r="C21" s="420">
        <v>470</v>
      </c>
      <c r="D21" s="420"/>
      <c r="E21" s="420"/>
      <c r="F21" s="419"/>
      <c r="G21" s="420"/>
      <c r="H21" s="420"/>
      <c r="I21" s="420"/>
      <c r="J21" s="420"/>
    </row>
    <row r="22" spans="1:10">
      <c r="A22" s="430" t="s">
        <v>2061</v>
      </c>
      <c r="B22" s="430" t="s">
        <v>19</v>
      </c>
      <c r="C22" s="431"/>
      <c r="D22" s="431"/>
      <c r="E22" s="431"/>
      <c r="F22" s="430"/>
      <c r="G22" s="431"/>
      <c r="H22" s="431"/>
      <c r="I22" s="431"/>
      <c r="J22" s="431"/>
    </row>
    <row r="23" spans="1:10">
      <c r="A23" s="419" t="s">
        <v>2077</v>
      </c>
      <c r="B23" s="419" t="s">
        <v>1446</v>
      </c>
      <c r="C23" s="420">
        <v>32</v>
      </c>
      <c r="D23" s="420"/>
      <c r="E23" s="420"/>
      <c r="F23" s="419"/>
      <c r="G23" s="420"/>
      <c r="H23" s="420"/>
      <c r="I23" s="420"/>
      <c r="J23" s="420"/>
    </row>
    <row r="24" spans="1:10">
      <c r="A24" s="419" t="s">
        <v>2078</v>
      </c>
      <c r="B24" s="419" t="s">
        <v>1446</v>
      </c>
      <c r="C24" s="420">
        <v>133</v>
      </c>
      <c r="D24" s="420"/>
      <c r="E24" s="420"/>
      <c r="F24" s="419"/>
      <c r="G24" s="420"/>
      <c r="H24" s="420"/>
      <c r="I24" s="420"/>
      <c r="J24" s="420"/>
    </row>
    <row r="25" spans="1:10">
      <c r="A25" s="419" t="s">
        <v>2079</v>
      </c>
      <c r="B25" s="419" t="s">
        <v>1446</v>
      </c>
      <c r="C25" s="420">
        <v>63</v>
      </c>
      <c r="D25" s="420"/>
      <c r="E25" s="420"/>
      <c r="F25" s="419"/>
      <c r="G25" s="420"/>
      <c r="H25" s="420"/>
      <c r="I25" s="420"/>
      <c r="J25" s="420"/>
    </row>
    <row r="26" spans="1:10">
      <c r="A26" s="430" t="s">
        <v>2080</v>
      </c>
      <c r="B26" s="430" t="s">
        <v>19</v>
      </c>
      <c r="C26" s="431"/>
      <c r="D26" s="431"/>
      <c r="E26" s="431"/>
      <c r="F26" s="430"/>
      <c r="G26" s="431"/>
      <c r="H26" s="431"/>
      <c r="I26" s="431"/>
      <c r="J26" s="431"/>
    </row>
    <row r="27" spans="1:10">
      <c r="A27" s="419" t="s">
        <v>2081</v>
      </c>
      <c r="B27" s="419" t="s">
        <v>1446</v>
      </c>
      <c r="C27" s="420">
        <v>72</v>
      </c>
      <c r="D27" s="420"/>
      <c r="E27" s="420"/>
      <c r="F27" s="419"/>
      <c r="G27" s="420"/>
      <c r="H27" s="420"/>
      <c r="I27" s="420"/>
      <c r="J27" s="420"/>
    </row>
    <row r="28" spans="1:10">
      <c r="A28" s="419" t="s">
        <v>2082</v>
      </c>
      <c r="B28" s="419" t="s">
        <v>1446</v>
      </c>
      <c r="C28" s="420">
        <v>82</v>
      </c>
      <c r="D28" s="420"/>
      <c r="E28" s="420"/>
      <c r="F28" s="419"/>
      <c r="G28" s="420"/>
      <c r="H28" s="420"/>
      <c r="I28" s="420"/>
      <c r="J28" s="420"/>
    </row>
    <row r="29" spans="1:10">
      <c r="A29" s="419" t="s">
        <v>2083</v>
      </c>
      <c r="B29" s="419" t="s">
        <v>1446</v>
      </c>
      <c r="C29" s="420">
        <v>84</v>
      </c>
      <c r="D29" s="420"/>
      <c r="E29" s="420"/>
      <c r="F29" s="419"/>
      <c r="G29" s="420"/>
      <c r="H29" s="420"/>
      <c r="I29" s="420"/>
      <c r="J29" s="420"/>
    </row>
    <row r="30" spans="1:10">
      <c r="A30" s="430" t="s">
        <v>2084</v>
      </c>
      <c r="B30" s="430" t="s">
        <v>19</v>
      </c>
      <c r="C30" s="431"/>
      <c r="D30" s="431"/>
      <c r="E30" s="431"/>
      <c r="F30" s="430"/>
      <c r="G30" s="431"/>
      <c r="H30" s="431"/>
      <c r="I30" s="431"/>
      <c r="J30" s="431"/>
    </row>
    <row r="31" spans="1:10">
      <c r="A31" s="419" t="s">
        <v>2085</v>
      </c>
      <c r="B31" s="419" t="s">
        <v>1446</v>
      </c>
      <c r="C31" s="420">
        <v>12</v>
      </c>
      <c r="D31" s="420"/>
      <c r="E31" s="420"/>
      <c r="F31" s="419"/>
      <c r="G31" s="420"/>
      <c r="H31" s="420"/>
      <c r="I31" s="420"/>
      <c r="J31" s="420"/>
    </row>
    <row r="32" spans="1:10">
      <c r="A32" s="430" t="s">
        <v>2086</v>
      </c>
      <c r="B32" s="430" t="s">
        <v>19</v>
      </c>
      <c r="C32" s="431"/>
      <c r="D32" s="431"/>
      <c r="E32" s="431"/>
      <c r="F32" s="430"/>
      <c r="G32" s="431"/>
      <c r="H32" s="431"/>
      <c r="I32" s="431"/>
      <c r="J32" s="431"/>
    </row>
    <row r="33" spans="1:10">
      <c r="A33" s="419" t="s">
        <v>2087</v>
      </c>
      <c r="B33" s="419" t="s">
        <v>1446</v>
      </c>
      <c r="C33" s="420">
        <v>12</v>
      </c>
      <c r="D33" s="420"/>
      <c r="E33" s="420"/>
      <c r="F33" s="419"/>
      <c r="G33" s="420"/>
      <c r="H33" s="420"/>
      <c r="I33" s="420"/>
      <c r="J33" s="420"/>
    </row>
    <row r="34" spans="1:10">
      <c r="A34" s="419" t="s">
        <v>2088</v>
      </c>
      <c r="B34" s="419" t="s">
        <v>1446</v>
      </c>
      <c r="C34" s="420">
        <v>12</v>
      </c>
      <c r="D34" s="420"/>
      <c r="E34" s="420"/>
      <c r="F34" s="419"/>
      <c r="G34" s="420"/>
      <c r="H34" s="420"/>
      <c r="I34" s="420"/>
      <c r="J34" s="420"/>
    </row>
    <row r="35" spans="1:10">
      <c r="A35" s="430" t="s">
        <v>2071</v>
      </c>
      <c r="B35" s="430" t="s">
        <v>19</v>
      </c>
      <c r="C35" s="431"/>
      <c r="D35" s="431"/>
      <c r="E35" s="431"/>
      <c r="F35" s="430"/>
      <c r="G35" s="431"/>
      <c r="H35" s="431"/>
      <c r="I35" s="431"/>
      <c r="J35" s="431"/>
    </row>
    <row r="36" spans="1:10">
      <c r="A36" s="419" t="s">
        <v>2089</v>
      </c>
      <c r="B36" s="419" t="s">
        <v>1446</v>
      </c>
      <c r="C36" s="420">
        <v>12</v>
      </c>
      <c r="D36" s="420"/>
      <c r="E36" s="420"/>
      <c r="F36" s="419"/>
      <c r="G36" s="420"/>
      <c r="H36" s="420"/>
      <c r="I36" s="420"/>
      <c r="J36" s="420"/>
    </row>
    <row r="37" spans="1:10">
      <c r="A37" s="430" t="s">
        <v>2090</v>
      </c>
      <c r="B37" s="430" t="s">
        <v>19</v>
      </c>
      <c r="C37" s="431"/>
      <c r="D37" s="431"/>
      <c r="E37" s="431"/>
      <c r="F37" s="430"/>
      <c r="G37" s="431"/>
      <c r="H37" s="431"/>
      <c r="I37" s="431"/>
      <c r="J37" s="431"/>
    </row>
    <row r="38" spans="1:10">
      <c r="A38" s="419" t="s">
        <v>2091</v>
      </c>
      <c r="B38" s="419" t="s">
        <v>1446</v>
      </c>
      <c r="C38" s="420">
        <v>12</v>
      </c>
      <c r="D38" s="420"/>
      <c r="E38" s="420"/>
      <c r="F38" s="419"/>
      <c r="G38" s="420"/>
      <c r="H38" s="420"/>
      <c r="I38" s="420"/>
      <c r="J38" s="420"/>
    </row>
    <row r="39" spans="1:10">
      <c r="A39" s="430" t="s">
        <v>2092</v>
      </c>
      <c r="B39" s="430" t="s">
        <v>19</v>
      </c>
      <c r="C39" s="431"/>
      <c r="D39" s="431"/>
      <c r="E39" s="431"/>
      <c r="F39" s="430"/>
      <c r="G39" s="431"/>
      <c r="H39" s="431"/>
      <c r="I39" s="431"/>
      <c r="J39" s="431"/>
    </row>
    <row r="40" spans="1:10">
      <c r="A40" s="419" t="s">
        <v>2093</v>
      </c>
      <c r="B40" s="419" t="s">
        <v>1446</v>
      </c>
      <c r="C40" s="420">
        <v>1</v>
      </c>
      <c r="D40" s="420"/>
      <c r="E40" s="420"/>
      <c r="F40" s="419"/>
      <c r="G40" s="420"/>
      <c r="H40" s="420"/>
      <c r="I40" s="420"/>
      <c r="J40" s="420"/>
    </row>
    <row r="41" spans="1:10">
      <c r="A41" s="430" t="s">
        <v>2090</v>
      </c>
      <c r="B41" s="430" t="s">
        <v>19</v>
      </c>
      <c r="C41" s="431"/>
      <c r="D41" s="431"/>
      <c r="E41" s="431"/>
      <c r="F41" s="430"/>
      <c r="G41" s="431"/>
      <c r="H41" s="431"/>
      <c r="I41" s="431"/>
      <c r="J41" s="431"/>
    </row>
    <row r="42" spans="1:10">
      <c r="A42" s="419" t="s">
        <v>2094</v>
      </c>
      <c r="B42" s="419" t="s">
        <v>2095</v>
      </c>
      <c r="C42" s="420">
        <v>0.5</v>
      </c>
      <c r="D42" s="420"/>
      <c r="E42" s="420"/>
      <c r="F42" s="419"/>
      <c r="G42" s="420"/>
      <c r="H42" s="420"/>
      <c r="I42" s="420"/>
      <c r="J42" s="420"/>
    </row>
    <row r="43" spans="1:10">
      <c r="A43" s="430" t="s">
        <v>2096</v>
      </c>
      <c r="B43" s="430" t="s">
        <v>19</v>
      </c>
      <c r="C43" s="431"/>
      <c r="D43" s="431"/>
      <c r="E43" s="431"/>
      <c r="F43" s="430"/>
      <c r="G43" s="431"/>
      <c r="H43" s="431"/>
      <c r="I43" s="431"/>
      <c r="J43" s="431"/>
    </row>
    <row r="44" spans="1:10">
      <c r="A44" s="419" t="s">
        <v>2097</v>
      </c>
      <c r="B44" s="419" t="s">
        <v>1446</v>
      </c>
      <c r="C44" s="420">
        <v>40</v>
      </c>
      <c r="D44" s="420"/>
      <c r="E44" s="420"/>
      <c r="F44" s="419"/>
      <c r="G44" s="420"/>
      <c r="H44" s="420"/>
      <c r="I44" s="420"/>
      <c r="J44" s="420"/>
    </row>
    <row r="45" spans="1:10">
      <c r="A45" s="430" t="s">
        <v>2098</v>
      </c>
      <c r="B45" s="430" t="s">
        <v>19</v>
      </c>
      <c r="C45" s="431"/>
      <c r="D45" s="431"/>
      <c r="E45" s="431"/>
      <c r="F45" s="430"/>
      <c r="G45" s="431"/>
      <c r="H45" s="431"/>
      <c r="I45" s="431"/>
      <c r="J45" s="431"/>
    </row>
    <row r="46" spans="1:10">
      <c r="A46" s="419" t="s">
        <v>2099</v>
      </c>
      <c r="B46" s="419" t="s">
        <v>1720</v>
      </c>
      <c r="C46" s="420">
        <v>20</v>
      </c>
      <c r="D46" s="420"/>
      <c r="E46" s="420"/>
      <c r="F46" s="419"/>
      <c r="G46" s="420"/>
      <c r="H46" s="420"/>
      <c r="I46" s="420"/>
      <c r="J46" s="420"/>
    </row>
    <row r="47" spans="1:10">
      <c r="A47" s="419" t="s">
        <v>2100</v>
      </c>
      <c r="B47" s="419" t="s">
        <v>1720</v>
      </c>
      <c r="C47" s="420">
        <v>10</v>
      </c>
      <c r="D47" s="420"/>
      <c r="E47" s="420"/>
      <c r="F47" s="419"/>
      <c r="G47" s="420"/>
      <c r="H47" s="420"/>
      <c r="I47" s="420"/>
      <c r="J47" s="420"/>
    </row>
    <row r="48" spans="1:10">
      <c r="A48" s="430" t="s">
        <v>2101</v>
      </c>
      <c r="B48" s="430" t="s">
        <v>19</v>
      </c>
      <c r="C48" s="431"/>
      <c r="D48" s="431"/>
      <c r="E48" s="431"/>
      <c r="F48" s="430"/>
      <c r="G48" s="431"/>
      <c r="H48" s="431"/>
      <c r="I48" s="431"/>
      <c r="J48" s="431"/>
    </row>
    <row r="49" spans="1:10">
      <c r="A49" s="419" t="s">
        <v>2102</v>
      </c>
      <c r="B49" s="419" t="s">
        <v>1720</v>
      </c>
      <c r="C49" s="420">
        <v>10</v>
      </c>
      <c r="D49" s="420"/>
      <c r="E49" s="420"/>
      <c r="F49" s="419"/>
      <c r="G49" s="420"/>
      <c r="H49" s="420"/>
      <c r="I49" s="420"/>
      <c r="J49" s="420"/>
    </row>
    <row r="50" spans="1:10">
      <c r="A50" s="430" t="s">
        <v>2103</v>
      </c>
      <c r="B50" s="430" t="s">
        <v>19</v>
      </c>
      <c r="C50" s="431"/>
      <c r="D50" s="431"/>
      <c r="E50" s="431"/>
      <c r="F50" s="430"/>
      <c r="G50" s="431"/>
      <c r="H50" s="431"/>
      <c r="I50" s="431"/>
      <c r="J50" s="431"/>
    </row>
    <row r="51" spans="1:10">
      <c r="A51" s="430" t="s">
        <v>2104</v>
      </c>
      <c r="B51" s="430" t="s">
        <v>19</v>
      </c>
      <c r="C51" s="431"/>
      <c r="D51" s="431"/>
      <c r="E51" s="431"/>
      <c r="F51" s="430"/>
      <c r="G51" s="431"/>
      <c r="H51" s="431"/>
      <c r="I51" s="431"/>
      <c r="J51" s="431"/>
    </row>
    <row r="52" spans="1:10">
      <c r="A52" s="419" t="s">
        <v>2105</v>
      </c>
      <c r="B52" s="419" t="s">
        <v>1720</v>
      </c>
      <c r="C52" s="420">
        <v>25</v>
      </c>
      <c r="D52" s="420"/>
      <c r="E52" s="420"/>
      <c r="F52" s="419"/>
      <c r="G52" s="420"/>
      <c r="H52" s="420"/>
      <c r="I52" s="420"/>
      <c r="J52" s="420"/>
    </row>
    <row r="53" spans="1:10">
      <c r="A53" s="419" t="s">
        <v>2106</v>
      </c>
      <c r="B53" s="419" t="s">
        <v>1720</v>
      </c>
      <c r="C53" s="420">
        <v>5</v>
      </c>
      <c r="D53" s="420"/>
      <c r="E53" s="420"/>
      <c r="F53" s="419"/>
      <c r="G53" s="420"/>
      <c r="H53" s="420"/>
      <c r="I53" s="420"/>
      <c r="J53" s="420"/>
    </row>
    <row r="54" spans="1:10">
      <c r="A54" s="419" t="s">
        <v>2107</v>
      </c>
      <c r="B54" s="419" t="s">
        <v>19</v>
      </c>
      <c r="C54" s="420"/>
      <c r="D54" s="420"/>
      <c r="E54" s="420"/>
      <c r="F54" s="419"/>
      <c r="G54" s="420"/>
      <c r="H54" s="420"/>
      <c r="I54" s="420"/>
      <c r="J54" s="420"/>
    </row>
    <row r="55" spans="1:10">
      <c r="A55" s="423" t="s">
        <v>2108</v>
      </c>
      <c r="B55" s="423" t="s">
        <v>19</v>
      </c>
      <c r="C55" s="424"/>
      <c r="D55" s="424"/>
      <c r="E55" s="424"/>
      <c r="F55" s="423"/>
      <c r="G55" s="424"/>
      <c r="H55" s="424"/>
      <c r="I55" s="424"/>
      <c r="J55" s="42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3" sqref="B3:C14"/>
    </sheetView>
  </sheetViews>
  <sheetFormatPr defaultRowHeight="15"/>
  <cols>
    <col min="1" max="1" width="23" style="426" bestFit="1" customWidth="1"/>
    <col min="2" max="2" width="68.5" style="426" bestFit="1" customWidth="1"/>
    <col min="3" max="256" width="9.33203125" style="416"/>
    <col min="257" max="257" width="23" style="416" bestFit="1" customWidth="1"/>
    <col min="258" max="258" width="68.5" style="416" bestFit="1" customWidth="1"/>
    <col min="259" max="512" width="9.33203125" style="416"/>
    <col min="513" max="513" width="23" style="416" bestFit="1" customWidth="1"/>
    <col min="514" max="514" width="68.5" style="416" bestFit="1" customWidth="1"/>
    <col min="515" max="768" width="9.33203125" style="416"/>
    <col min="769" max="769" width="23" style="416" bestFit="1" customWidth="1"/>
    <col min="770" max="770" width="68.5" style="416" bestFit="1" customWidth="1"/>
    <col min="771" max="1024" width="9.33203125" style="416"/>
    <col min="1025" max="1025" width="23" style="416" bestFit="1" customWidth="1"/>
    <col min="1026" max="1026" width="68.5" style="416" bestFit="1" customWidth="1"/>
    <col min="1027" max="1280" width="9.33203125" style="416"/>
    <col min="1281" max="1281" width="23" style="416" bestFit="1" customWidth="1"/>
    <col min="1282" max="1282" width="68.5" style="416" bestFit="1" customWidth="1"/>
    <col min="1283" max="1536" width="9.33203125" style="416"/>
    <col min="1537" max="1537" width="23" style="416" bestFit="1" customWidth="1"/>
    <col min="1538" max="1538" width="68.5" style="416" bestFit="1" customWidth="1"/>
    <col min="1539" max="1792" width="9.33203125" style="416"/>
    <col min="1793" max="1793" width="23" style="416" bestFit="1" customWidth="1"/>
    <col min="1794" max="1794" width="68.5" style="416" bestFit="1" customWidth="1"/>
    <col min="1795" max="2048" width="9.33203125" style="416"/>
    <col min="2049" max="2049" width="23" style="416" bestFit="1" customWidth="1"/>
    <col min="2050" max="2050" width="68.5" style="416" bestFit="1" customWidth="1"/>
    <col min="2051" max="2304" width="9.33203125" style="416"/>
    <col min="2305" max="2305" width="23" style="416" bestFit="1" customWidth="1"/>
    <col min="2306" max="2306" width="68.5" style="416" bestFit="1" customWidth="1"/>
    <col min="2307" max="2560" width="9.33203125" style="416"/>
    <col min="2561" max="2561" width="23" style="416" bestFit="1" customWidth="1"/>
    <col min="2562" max="2562" width="68.5" style="416" bestFit="1" customWidth="1"/>
    <col min="2563" max="2816" width="9.33203125" style="416"/>
    <col min="2817" max="2817" width="23" style="416" bestFit="1" customWidth="1"/>
    <col min="2818" max="2818" width="68.5" style="416" bestFit="1" customWidth="1"/>
    <col min="2819" max="3072" width="9.33203125" style="416"/>
    <col min="3073" max="3073" width="23" style="416" bestFit="1" customWidth="1"/>
    <col min="3074" max="3074" width="68.5" style="416" bestFit="1" customWidth="1"/>
    <col min="3075" max="3328" width="9.33203125" style="416"/>
    <col min="3329" max="3329" width="23" style="416" bestFit="1" customWidth="1"/>
    <col min="3330" max="3330" width="68.5" style="416" bestFit="1" customWidth="1"/>
    <col min="3331" max="3584" width="9.33203125" style="416"/>
    <col min="3585" max="3585" width="23" style="416" bestFit="1" customWidth="1"/>
    <col min="3586" max="3586" width="68.5" style="416" bestFit="1" customWidth="1"/>
    <col min="3587" max="3840" width="9.33203125" style="416"/>
    <col min="3841" max="3841" width="23" style="416" bestFit="1" customWidth="1"/>
    <col min="3842" max="3842" width="68.5" style="416" bestFit="1" customWidth="1"/>
    <col min="3843" max="4096" width="9.33203125" style="416"/>
    <col min="4097" max="4097" width="23" style="416" bestFit="1" customWidth="1"/>
    <col min="4098" max="4098" width="68.5" style="416" bestFit="1" customWidth="1"/>
    <col min="4099" max="4352" width="9.33203125" style="416"/>
    <col min="4353" max="4353" width="23" style="416" bestFit="1" customWidth="1"/>
    <col min="4354" max="4354" width="68.5" style="416" bestFit="1" customWidth="1"/>
    <col min="4355" max="4608" width="9.33203125" style="416"/>
    <col min="4609" max="4609" width="23" style="416" bestFit="1" customWidth="1"/>
    <col min="4610" max="4610" width="68.5" style="416" bestFit="1" customWidth="1"/>
    <col min="4611" max="4864" width="9.33203125" style="416"/>
    <col min="4865" max="4865" width="23" style="416" bestFit="1" customWidth="1"/>
    <col min="4866" max="4866" width="68.5" style="416" bestFit="1" customWidth="1"/>
    <col min="4867" max="5120" width="9.33203125" style="416"/>
    <col min="5121" max="5121" width="23" style="416" bestFit="1" customWidth="1"/>
    <col min="5122" max="5122" width="68.5" style="416" bestFit="1" customWidth="1"/>
    <col min="5123" max="5376" width="9.33203125" style="416"/>
    <col min="5377" max="5377" width="23" style="416" bestFit="1" customWidth="1"/>
    <col min="5378" max="5378" width="68.5" style="416" bestFit="1" customWidth="1"/>
    <col min="5379" max="5632" width="9.33203125" style="416"/>
    <col min="5633" max="5633" width="23" style="416" bestFit="1" customWidth="1"/>
    <col min="5634" max="5634" width="68.5" style="416" bestFit="1" customWidth="1"/>
    <col min="5635" max="5888" width="9.33203125" style="416"/>
    <col min="5889" max="5889" width="23" style="416" bestFit="1" customWidth="1"/>
    <col min="5890" max="5890" width="68.5" style="416" bestFit="1" customWidth="1"/>
    <col min="5891" max="6144" width="9.33203125" style="416"/>
    <col min="6145" max="6145" width="23" style="416" bestFit="1" customWidth="1"/>
    <col min="6146" max="6146" width="68.5" style="416" bestFit="1" customWidth="1"/>
    <col min="6147" max="6400" width="9.33203125" style="416"/>
    <col min="6401" max="6401" width="23" style="416" bestFit="1" customWidth="1"/>
    <col min="6402" max="6402" width="68.5" style="416" bestFit="1" customWidth="1"/>
    <col min="6403" max="6656" width="9.33203125" style="416"/>
    <col min="6657" max="6657" width="23" style="416" bestFit="1" customWidth="1"/>
    <col min="6658" max="6658" width="68.5" style="416" bestFit="1" customWidth="1"/>
    <col min="6659" max="6912" width="9.33203125" style="416"/>
    <col min="6913" max="6913" width="23" style="416" bestFit="1" customWidth="1"/>
    <col min="6914" max="6914" width="68.5" style="416" bestFit="1" customWidth="1"/>
    <col min="6915" max="7168" width="9.33203125" style="416"/>
    <col min="7169" max="7169" width="23" style="416" bestFit="1" customWidth="1"/>
    <col min="7170" max="7170" width="68.5" style="416" bestFit="1" customWidth="1"/>
    <col min="7171" max="7424" width="9.33203125" style="416"/>
    <col min="7425" max="7425" width="23" style="416" bestFit="1" customWidth="1"/>
    <col min="7426" max="7426" width="68.5" style="416" bestFit="1" customWidth="1"/>
    <col min="7427" max="7680" width="9.33203125" style="416"/>
    <col min="7681" max="7681" width="23" style="416" bestFit="1" customWidth="1"/>
    <col min="7682" max="7682" width="68.5" style="416" bestFit="1" customWidth="1"/>
    <col min="7683" max="7936" width="9.33203125" style="416"/>
    <col min="7937" max="7937" width="23" style="416" bestFit="1" customWidth="1"/>
    <col min="7938" max="7938" width="68.5" style="416" bestFit="1" customWidth="1"/>
    <col min="7939" max="8192" width="9.33203125" style="416"/>
    <col min="8193" max="8193" width="23" style="416" bestFit="1" customWidth="1"/>
    <col min="8194" max="8194" width="68.5" style="416" bestFit="1" customWidth="1"/>
    <col min="8195" max="8448" width="9.33203125" style="416"/>
    <col min="8449" max="8449" width="23" style="416" bestFit="1" customWidth="1"/>
    <col min="8450" max="8450" width="68.5" style="416" bestFit="1" customWidth="1"/>
    <col min="8451" max="8704" width="9.33203125" style="416"/>
    <col min="8705" max="8705" width="23" style="416" bestFit="1" customWidth="1"/>
    <col min="8706" max="8706" width="68.5" style="416" bestFit="1" customWidth="1"/>
    <col min="8707" max="8960" width="9.33203125" style="416"/>
    <col min="8961" max="8961" width="23" style="416" bestFit="1" customWidth="1"/>
    <col min="8962" max="8962" width="68.5" style="416" bestFit="1" customWidth="1"/>
    <col min="8963" max="9216" width="9.33203125" style="416"/>
    <col min="9217" max="9217" width="23" style="416" bestFit="1" customWidth="1"/>
    <col min="9218" max="9218" width="68.5" style="416" bestFit="1" customWidth="1"/>
    <col min="9219" max="9472" width="9.33203125" style="416"/>
    <col min="9473" max="9473" width="23" style="416" bestFit="1" customWidth="1"/>
    <col min="9474" max="9474" width="68.5" style="416" bestFit="1" customWidth="1"/>
    <col min="9475" max="9728" width="9.33203125" style="416"/>
    <col min="9729" max="9729" width="23" style="416" bestFit="1" customWidth="1"/>
    <col min="9730" max="9730" width="68.5" style="416" bestFit="1" customWidth="1"/>
    <col min="9731" max="9984" width="9.33203125" style="416"/>
    <col min="9985" max="9985" width="23" style="416" bestFit="1" customWidth="1"/>
    <col min="9986" max="9986" width="68.5" style="416" bestFit="1" customWidth="1"/>
    <col min="9987" max="10240" width="9.33203125" style="416"/>
    <col min="10241" max="10241" width="23" style="416" bestFit="1" customWidth="1"/>
    <col min="10242" max="10242" width="68.5" style="416" bestFit="1" customWidth="1"/>
    <col min="10243" max="10496" width="9.33203125" style="416"/>
    <col min="10497" max="10497" width="23" style="416" bestFit="1" customWidth="1"/>
    <col min="10498" max="10498" width="68.5" style="416" bestFit="1" customWidth="1"/>
    <col min="10499" max="10752" width="9.33203125" style="416"/>
    <col min="10753" max="10753" width="23" style="416" bestFit="1" customWidth="1"/>
    <col min="10754" max="10754" width="68.5" style="416" bestFit="1" customWidth="1"/>
    <col min="10755" max="11008" width="9.33203125" style="416"/>
    <col min="11009" max="11009" width="23" style="416" bestFit="1" customWidth="1"/>
    <col min="11010" max="11010" width="68.5" style="416" bestFit="1" customWidth="1"/>
    <col min="11011" max="11264" width="9.33203125" style="416"/>
    <col min="11265" max="11265" width="23" style="416" bestFit="1" customWidth="1"/>
    <col min="11266" max="11266" width="68.5" style="416" bestFit="1" customWidth="1"/>
    <col min="11267" max="11520" width="9.33203125" style="416"/>
    <col min="11521" max="11521" width="23" style="416" bestFit="1" customWidth="1"/>
    <col min="11522" max="11522" width="68.5" style="416" bestFit="1" customWidth="1"/>
    <col min="11523" max="11776" width="9.33203125" style="416"/>
    <col min="11777" max="11777" width="23" style="416" bestFit="1" customWidth="1"/>
    <col min="11778" max="11778" width="68.5" style="416" bestFit="1" customWidth="1"/>
    <col min="11779" max="12032" width="9.33203125" style="416"/>
    <col min="12033" max="12033" width="23" style="416" bestFit="1" customWidth="1"/>
    <col min="12034" max="12034" width="68.5" style="416" bestFit="1" customWidth="1"/>
    <col min="12035" max="12288" width="9.33203125" style="416"/>
    <col min="12289" max="12289" width="23" style="416" bestFit="1" customWidth="1"/>
    <col min="12290" max="12290" width="68.5" style="416" bestFit="1" customWidth="1"/>
    <col min="12291" max="12544" width="9.33203125" style="416"/>
    <col min="12545" max="12545" width="23" style="416" bestFit="1" customWidth="1"/>
    <col min="12546" max="12546" width="68.5" style="416" bestFit="1" customWidth="1"/>
    <col min="12547" max="12800" width="9.33203125" style="416"/>
    <col min="12801" max="12801" width="23" style="416" bestFit="1" customWidth="1"/>
    <col min="12802" max="12802" width="68.5" style="416" bestFit="1" customWidth="1"/>
    <col min="12803" max="13056" width="9.33203125" style="416"/>
    <col min="13057" max="13057" width="23" style="416" bestFit="1" customWidth="1"/>
    <col min="13058" max="13058" width="68.5" style="416" bestFit="1" customWidth="1"/>
    <col min="13059" max="13312" width="9.33203125" style="416"/>
    <col min="13313" max="13313" width="23" style="416" bestFit="1" customWidth="1"/>
    <col min="13314" max="13314" width="68.5" style="416" bestFit="1" customWidth="1"/>
    <col min="13315" max="13568" width="9.33203125" style="416"/>
    <col min="13569" max="13569" width="23" style="416" bestFit="1" customWidth="1"/>
    <col min="13570" max="13570" width="68.5" style="416" bestFit="1" customWidth="1"/>
    <col min="13571" max="13824" width="9.33203125" style="416"/>
    <col min="13825" max="13825" width="23" style="416" bestFit="1" customWidth="1"/>
    <col min="13826" max="13826" width="68.5" style="416" bestFit="1" customWidth="1"/>
    <col min="13827" max="14080" width="9.33203125" style="416"/>
    <col min="14081" max="14081" width="23" style="416" bestFit="1" customWidth="1"/>
    <col min="14082" max="14082" width="68.5" style="416" bestFit="1" customWidth="1"/>
    <col min="14083" max="14336" width="9.33203125" style="416"/>
    <col min="14337" max="14337" width="23" style="416" bestFit="1" customWidth="1"/>
    <col min="14338" max="14338" width="68.5" style="416" bestFit="1" customWidth="1"/>
    <col min="14339" max="14592" width="9.33203125" style="416"/>
    <col min="14593" max="14593" width="23" style="416" bestFit="1" customWidth="1"/>
    <col min="14594" max="14594" width="68.5" style="416" bestFit="1" customWidth="1"/>
    <col min="14595" max="14848" width="9.33203125" style="416"/>
    <col min="14849" max="14849" width="23" style="416" bestFit="1" customWidth="1"/>
    <col min="14850" max="14850" width="68.5" style="416" bestFit="1" customWidth="1"/>
    <col min="14851" max="15104" width="9.33203125" style="416"/>
    <col min="15105" max="15105" width="23" style="416" bestFit="1" customWidth="1"/>
    <col min="15106" max="15106" width="68.5" style="416" bestFit="1" customWidth="1"/>
    <col min="15107" max="15360" width="9.33203125" style="416"/>
    <col min="15361" max="15361" width="23" style="416" bestFit="1" customWidth="1"/>
    <col min="15362" max="15362" width="68.5" style="416" bestFit="1" customWidth="1"/>
    <col min="15363" max="15616" width="9.33203125" style="416"/>
    <col min="15617" max="15617" width="23" style="416" bestFit="1" customWidth="1"/>
    <col min="15618" max="15618" width="68.5" style="416" bestFit="1" customWidth="1"/>
    <col min="15619" max="15872" width="9.33203125" style="416"/>
    <col min="15873" max="15873" width="23" style="416" bestFit="1" customWidth="1"/>
    <col min="15874" max="15874" width="68.5" style="416" bestFit="1" customWidth="1"/>
    <col min="15875" max="16128" width="9.33203125" style="416"/>
    <col min="16129" max="16129" width="23" style="416" bestFit="1" customWidth="1"/>
    <col min="16130" max="16130" width="68.5" style="416" bestFit="1" customWidth="1"/>
    <col min="16131" max="16384" width="9.33203125" style="416"/>
  </cols>
  <sheetData>
    <row r="1" spans="1:2">
      <c r="A1" s="414" t="s">
        <v>1917</v>
      </c>
      <c r="B1" s="414" t="s">
        <v>2023</v>
      </c>
    </row>
    <row r="2" spans="1:2">
      <c r="A2" s="414" t="s">
        <v>2109</v>
      </c>
      <c r="B2" s="423" t="s">
        <v>2110</v>
      </c>
    </row>
    <row r="3" spans="1:2">
      <c r="A3" s="414" t="s">
        <v>2111</v>
      </c>
      <c r="B3" s="417" t="s">
        <v>2112</v>
      </c>
    </row>
    <row r="4" spans="1:2">
      <c r="A4" s="414" t="s">
        <v>2113</v>
      </c>
      <c r="B4" s="417" t="s">
        <v>2114</v>
      </c>
    </row>
    <row r="5" spans="1:2">
      <c r="A5" s="414" t="s">
        <v>2115</v>
      </c>
      <c r="B5" s="417" t="s">
        <v>2116</v>
      </c>
    </row>
    <row r="6" spans="1:2">
      <c r="A6" s="414" t="s">
        <v>2117</v>
      </c>
      <c r="B6" s="417" t="s">
        <v>19</v>
      </c>
    </row>
    <row r="7" spans="1:2">
      <c r="A7" s="414" t="s">
        <v>2118</v>
      </c>
      <c r="B7" s="417" t="s">
        <v>2119</v>
      </c>
    </row>
    <row r="8" spans="1:2">
      <c r="A8" s="414" t="s">
        <v>2120</v>
      </c>
      <c r="B8" s="417" t="s">
        <v>19</v>
      </c>
    </row>
    <row r="9" spans="1:2">
      <c r="A9" s="414" t="s">
        <v>2121</v>
      </c>
      <c r="B9" s="417" t="s">
        <v>2122</v>
      </c>
    </row>
    <row r="10" spans="1:2">
      <c r="A10" s="414" t="s">
        <v>2123</v>
      </c>
      <c r="B10" s="417" t="s">
        <v>19</v>
      </c>
    </row>
    <row r="11" spans="1:2">
      <c r="A11" s="414" t="s">
        <v>1931</v>
      </c>
      <c r="B11" s="417" t="s">
        <v>2124</v>
      </c>
    </row>
    <row r="12" spans="1:2">
      <c r="A12" s="414" t="s">
        <v>2125</v>
      </c>
      <c r="B12" s="417" t="s">
        <v>19</v>
      </c>
    </row>
    <row r="13" spans="1:2">
      <c r="A13" s="414" t="s">
        <v>2126</v>
      </c>
      <c r="B13" s="417" t="s">
        <v>2127</v>
      </c>
    </row>
    <row r="14" spans="1:2">
      <c r="A14" s="414" t="s">
        <v>1951</v>
      </c>
      <c r="B14" s="417" t="s">
        <v>2128</v>
      </c>
    </row>
    <row r="15" spans="1:2">
      <c r="A15" s="414" t="s">
        <v>19</v>
      </c>
      <c r="B15" s="419" t="s">
        <v>19</v>
      </c>
    </row>
    <row r="16" spans="1:2">
      <c r="A16" s="414" t="s">
        <v>2129</v>
      </c>
      <c r="B16" s="421" t="s">
        <v>2130</v>
      </c>
    </row>
    <row r="17" spans="1:2">
      <c r="A17" s="414" t="s">
        <v>2131</v>
      </c>
      <c r="B17" s="421" t="s">
        <v>2132</v>
      </c>
    </row>
    <row r="18" spans="1:2">
      <c r="A18" s="414" t="s">
        <v>2133</v>
      </c>
      <c r="B18" s="421" t="s">
        <v>2134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102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95" t="str">
        <f>'Rekapitulace stavby'!K6</f>
        <v>Gymnázium Lanškroun - rekonstrukce střechy</v>
      </c>
      <c r="F7" s="396"/>
      <c r="G7" s="396"/>
      <c r="H7" s="396"/>
      <c r="L7" s="22"/>
    </row>
    <row r="8" spans="1:46" s="2" customFormat="1" ht="12" customHeight="1">
      <c r="A8" s="36"/>
      <c r="B8" s="41"/>
      <c r="C8" s="36"/>
      <c r="D8" s="108" t="s">
        <v>115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7" t="s">
        <v>1740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9. 12. 2022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29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19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ROUND(J84,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ROUND((SUM(BE84:BE107)),  2)</f>
        <v>0</v>
      </c>
      <c r="G33" s="36"/>
      <c r="H33" s="36"/>
      <c r="I33" s="121">
        <v>0.21</v>
      </c>
      <c r="J33" s="120">
        <f>ROUND(((SUM(BE84:BE107))*I33),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ROUND((SUM(BF84:BF107)),  2)</f>
        <v>0</v>
      </c>
      <c r="G34" s="36"/>
      <c r="H34" s="36"/>
      <c r="I34" s="121">
        <v>0.15</v>
      </c>
      <c r="J34" s="120">
        <f>ROUND(((SUM(BF84:BF107))*I34),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ROUND((SUM(BG84:BG107)),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ROUND((SUM(BH84:BH107)),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ROUND((SUM(BI84:BI107)),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152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Gymnázium Lanškroun - rekonstrukce střechy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4" t="str">
        <f>E9</f>
        <v>VRN - Vedlejší rozpočtové náklady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Lanškroun</v>
      </c>
      <c r="G52" s="38"/>
      <c r="H52" s="38"/>
      <c r="I52" s="31" t="s">
        <v>23</v>
      </c>
      <c r="J52" s="61" t="str">
        <f>IF(J12="","",J12)</f>
        <v>9. 12. 2022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Pardubický kraj, Komenského nám.125, Pardubice</v>
      </c>
      <c r="G54" s="38"/>
      <c r="H54" s="38"/>
      <c r="I54" s="31" t="s">
        <v>33</v>
      </c>
      <c r="J54" s="34" t="str">
        <f>E21</f>
        <v>INRECO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BACing s.r.o.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153</v>
      </c>
      <c r="D57" s="134"/>
      <c r="E57" s="134"/>
      <c r="F57" s="134"/>
      <c r="G57" s="134"/>
      <c r="H57" s="134"/>
      <c r="I57" s="134"/>
      <c r="J57" s="135" t="s">
        <v>154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155</v>
      </c>
    </row>
    <row r="60" spans="1:47" s="9" customFormat="1" ht="24.95" customHeight="1">
      <c r="B60" s="137"/>
      <c r="C60" s="138"/>
      <c r="D60" s="139" t="s">
        <v>1740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1741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1742</v>
      </c>
      <c r="E62" s="146"/>
      <c r="F62" s="146"/>
      <c r="G62" s="146"/>
      <c r="H62" s="146"/>
      <c r="I62" s="146"/>
      <c r="J62" s="147">
        <f>J93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1743</v>
      </c>
      <c r="E63" s="146"/>
      <c r="F63" s="146"/>
      <c r="G63" s="146"/>
      <c r="H63" s="146"/>
      <c r="I63" s="146"/>
      <c r="J63" s="147">
        <f>J96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1744</v>
      </c>
      <c r="E64" s="146"/>
      <c r="F64" s="146"/>
      <c r="G64" s="146"/>
      <c r="H64" s="146"/>
      <c r="I64" s="146"/>
      <c r="J64" s="147">
        <f>J101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178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02" t="str">
        <f>E7</f>
        <v>Gymnázium Lanškroun - rekonstrukce střechy</v>
      </c>
      <c r="F74" s="403"/>
      <c r="G74" s="403"/>
      <c r="H74" s="403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115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74" t="str">
        <f>E9</f>
        <v>VRN - Vedlejší rozpočtové náklady</v>
      </c>
      <c r="F76" s="404"/>
      <c r="G76" s="404"/>
      <c r="H76" s="404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Lanškroun</v>
      </c>
      <c r="G78" s="38"/>
      <c r="H78" s="38"/>
      <c r="I78" s="31" t="s">
        <v>23</v>
      </c>
      <c r="J78" s="61" t="str">
        <f>IF(J12="","",J12)</f>
        <v>9. 12. 2022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25</v>
      </c>
      <c r="D80" s="38"/>
      <c r="E80" s="38"/>
      <c r="F80" s="29" t="str">
        <f>E15</f>
        <v>Pardubický kraj, Komenského nám.125, Pardubice</v>
      </c>
      <c r="G80" s="38"/>
      <c r="H80" s="38"/>
      <c r="I80" s="31" t="s">
        <v>33</v>
      </c>
      <c r="J80" s="34" t="str">
        <f>E21</f>
        <v>INRECO s.r.o.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31</v>
      </c>
      <c r="D81" s="38"/>
      <c r="E81" s="38"/>
      <c r="F81" s="29" t="str">
        <f>IF(E18="","",E18)</f>
        <v>Vyplň údaj</v>
      </c>
      <c r="G81" s="38"/>
      <c r="H81" s="38"/>
      <c r="I81" s="31" t="s">
        <v>38</v>
      </c>
      <c r="J81" s="34" t="str">
        <f>E24</f>
        <v>BACing s.r.o.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9"/>
      <c r="B83" s="150"/>
      <c r="C83" s="151" t="s">
        <v>179</v>
      </c>
      <c r="D83" s="152" t="s">
        <v>63</v>
      </c>
      <c r="E83" s="152" t="s">
        <v>59</v>
      </c>
      <c r="F83" s="152" t="s">
        <v>60</v>
      </c>
      <c r="G83" s="152" t="s">
        <v>180</v>
      </c>
      <c r="H83" s="152" t="s">
        <v>181</v>
      </c>
      <c r="I83" s="152" t="s">
        <v>182</v>
      </c>
      <c r="J83" s="152" t="s">
        <v>154</v>
      </c>
      <c r="K83" s="153" t="s">
        <v>183</v>
      </c>
      <c r="L83" s="154"/>
      <c r="M83" s="70" t="s">
        <v>19</v>
      </c>
      <c r="N83" s="71" t="s">
        <v>48</v>
      </c>
      <c r="O83" s="71" t="s">
        <v>184</v>
      </c>
      <c r="P83" s="71" t="s">
        <v>185</v>
      </c>
      <c r="Q83" s="71" t="s">
        <v>186</v>
      </c>
      <c r="R83" s="71" t="s">
        <v>187</v>
      </c>
      <c r="S83" s="71" t="s">
        <v>188</v>
      </c>
      <c r="T83" s="72" t="s">
        <v>189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6"/>
      <c r="B84" s="37"/>
      <c r="C84" s="77" t="s">
        <v>190</v>
      </c>
      <c r="D84" s="38"/>
      <c r="E84" s="38"/>
      <c r="F84" s="38"/>
      <c r="G84" s="38"/>
      <c r="H84" s="38"/>
      <c r="I84" s="38"/>
      <c r="J84" s="155">
        <f>BK84</f>
        <v>0</v>
      </c>
      <c r="K84" s="38"/>
      <c r="L84" s="41"/>
      <c r="M84" s="73"/>
      <c r="N84" s="156"/>
      <c r="O84" s="74"/>
      <c r="P84" s="157">
        <f>P85</f>
        <v>0</v>
      </c>
      <c r="Q84" s="74"/>
      <c r="R84" s="157">
        <f>R85</f>
        <v>0</v>
      </c>
      <c r="S84" s="74"/>
      <c r="T84" s="158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77</v>
      </c>
      <c r="AU84" s="19" t="s">
        <v>155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77</v>
      </c>
      <c r="E85" s="163" t="s">
        <v>92</v>
      </c>
      <c r="F85" s="163" t="s">
        <v>93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P86+P93+P96+P101</f>
        <v>0</v>
      </c>
      <c r="Q85" s="168"/>
      <c r="R85" s="169">
        <f>R86+R93+R96+R101</f>
        <v>0</v>
      </c>
      <c r="S85" s="168"/>
      <c r="T85" s="170">
        <f>T86+T93+T96+T101</f>
        <v>0</v>
      </c>
      <c r="AR85" s="171" t="s">
        <v>231</v>
      </c>
      <c r="AT85" s="172" t="s">
        <v>77</v>
      </c>
      <c r="AU85" s="172" t="s">
        <v>78</v>
      </c>
      <c r="AY85" s="171" t="s">
        <v>193</v>
      </c>
      <c r="BK85" s="173">
        <f>BK86+BK93+BK96+BK101</f>
        <v>0</v>
      </c>
    </row>
    <row r="86" spans="1:65" s="12" customFormat="1" ht="22.9" customHeight="1">
      <c r="B86" s="160"/>
      <c r="C86" s="161"/>
      <c r="D86" s="162" t="s">
        <v>77</v>
      </c>
      <c r="E86" s="174" t="s">
        <v>1745</v>
      </c>
      <c r="F86" s="174" t="s">
        <v>1746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SUM(P87:P92)</f>
        <v>0</v>
      </c>
      <c r="Q86" s="168"/>
      <c r="R86" s="169">
        <f>SUM(R87:R92)</f>
        <v>0</v>
      </c>
      <c r="S86" s="168"/>
      <c r="T86" s="170">
        <f>SUM(T87:T92)</f>
        <v>0</v>
      </c>
      <c r="AR86" s="171" t="s">
        <v>231</v>
      </c>
      <c r="AT86" s="172" t="s">
        <v>77</v>
      </c>
      <c r="AU86" s="172" t="s">
        <v>86</v>
      </c>
      <c r="AY86" s="171" t="s">
        <v>193</v>
      </c>
      <c r="BK86" s="173">
        <f>SUM(BK87:BK92)</f>
        <v>0</v>
      </c>
    </row>
    <row r="87" spans="1:65" s="2" customFormat="1" ht="24.2" customHeight="1">
      <c r="A87" s="36"/>
      <c r="B87" s="37"/>
      <c r="C87" s="176" t="s">
        <v>86</v>
      </c>
      <c r="D87" s="176" t="s">
        <v>196</v>
      </c>
      <c r="E87" s="177" t="s">
        <v>1747</v>
      </c>
      <c r="F87" s="178" t="s">
        <v>1748</v>
      </c>
      <c r="G87" s="179" t="s">
        <v>442</v>
      </c>
      <c r="H87" s="180">
        <v>1</v>
      </c>
      <c r="I87" s="181"/>
      <c r="J87" s="182">
        <f t="shared" ref="J87:J92" si="0">ROUND(I87*H87,2)</f>
        <v>0</v>
      </c>
      <c r="K87" s="178" t="s">
        <v>19</v>
      </c>
      <c r="L87" s="41"/>
      <c r="M87" s="183" t="s">
        <v>19</v>
      </c>
      <c r="N87" s="184" t="s">
        <v>49</v>
      </c>
      <c r="O87" s="66"/>
      <c r="P87" s="185">
        <f t="shared" ref="P87:P92" si="1">O87*H87</f>
        <v>0</v>
      </c>
      <c r="Q87" s="185">
        <v>0</v>
      </c>
      <c r="R87" s="185">
        <f t="shared" ref="R87:R92" si="2">Q87*H87</f>
        <v>0</v>
      </c>
      <c r="S87" s="185">
        <v>0</v>
      </c>
      <c r="T87" s="186">
        <f t="shared" ref="T87:T92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1749</v>
      </c>
      <c r="AT87" s="187" t="s">
        <v>196</v>
      </c>
      <c r="AU87" s="187" t="s">
        <v>88</v>
      </c>
      <c r="AY87" s="19" t="s">
        <v>193</v>
      </c>
      <c r="BE87" s="188">
        <f t="shared" ref="BE87:BE92" si="4">IF(N87="základní",J87,0)</f>
        <v>0</v>
      </c>
      <c r="BF87" s="188">
        <f t="shared" ref="BF87:BF92" si="5">IF(N87="snížená",J87,0)</f>
        <v>0</v>
      </c>
      <c r="BG87" s="188">
        <f t="shared" ref="BG87:BG92" si="6">IF(N87="zákl. přenesená",J87,0)</f>
        <v>0</v>
      </c>
      <c r="BH87" s="188">
        <f t="shared" ref="BH87:BH92" si="7">IF(N87="sníž. přenesená",J87,0)</f>
        <v>0</v>
      </c>
      <c r="BI87" s="188">
        <f t="shared" ref="BI87:BI92" si="8">IF(N87="nulová",J87,0)</f>
        <v>0</v>
      </c>
      <c r="BJ87" s="19" t="s">
        <v>86</v>
      </c>
      <c r="BK87" s="188">
        <f t="shared" ref="BK87:BK92" si="9">ROUND(I87*H87,2)</f>
        <v>0</v>
      </c>
      <c r="BL87" s="19" t="s">
        <v>1749</v>
      </c>
      <c r="BM87" s="187" t="s">
        <v>1750</v>
      </c>
    </row>
    <row r="88" spans="1:65" s="2" customFormat="1" ht="44.25" customHeight="1">
      <c r="A88" s="36"/>
      <c r="B88" s="37"/>
      <c r="C88" s="176" t="s">
        <v>88</v>
      </c>
      <c r="D88" s="176" t="s">
        <v>196</v>
      </c>
      <c r="E88" s="177" t="s">
        <v>1751</v>
      </c>
      <c r="F88" s="178" t="s">
        <v>1752</v>
      </c>
      <c r="G88" s="179" t="s">
        <v>442</v>
      </c>
      <c r="H88" s="180">
        <v>1</v>
      </c>
      <c r="I88" s="181"/>
      <c r="J88" s="182">
        <f t="shared" si="0"/>
        <v>0</v>
      </c>
      <c r="K88" s="178" t="s">
        <v>19</v>
      </c>
      <c r="L88" s="41"/>
      <c r="M88" s="183" t="s">
        <v>19</v>
      </c>
      <c r="N88" s="184" t="s">
        <v>49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1749</v>
      </c>
      <c r="AT88" s="187" t="s">
        <v>196</v>
      </c>
      <c r="AU88" s="187" t="s">
        <v>88</v>
      </c>
      <c r="AY88" s="19" t="s">
        <v>193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9" t="s">
        <v>86</v>
      </c>
      <c r="BK88" s="188">
        <f t="shared" si="9"/>
        <v>0</v>
      </c>
      <c r="BL88" s="19" t="s">
        <v>1749</v>
      </c>
      <c r="BM88" s="187" t="s">
        <v>1753</v>
      </c>
    </row>
    <row r="89" spans="1:65" s="2" customFormat="1" ht="16.5" customHeight="1">
      <c r="A89" s="36"/>
      <c r="B89" s="37"/>
      <c r="C89" s="176" t="s">
        <v>194</v>
      </c>
      <c r="D89" s="176" t="s">
        <v>196</v>
      </c>
      <c r="E89" s="177" t="s">
        <v>1754</v>
      </c>
      <c r="F89" s="178" t="s">
        <v>1755</v>
      </c>
      <c r="G89" s="179" t="s">
        <v>442</v>
      </c>
      <c r="H89" s="180">
        <v>1</v>
      </c>
      <c r="I89" s="181"/>
      <c r="J89" s="182">
        <f t="shared" si="0"/>
        <v>0</v>
      </c>
      <c r="K89" s="178" t="s">
        <v>19</v>
      </c>
      <c r="L89" s="41"/>
      <c r="M89" s="183" t="s">
        <v>19</v>
      </c>
      <c r="N89" s="184" t="s">
        <v>49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1749</v>
      </c>
      <c r="AT89" s="187" t="s">
        <v>196</v>
      </c>
      <c r="AU89" s="187" t="s">
        <v>88</v>
      </c>
      <c r="AY89" s="19" t="s">
        <v>193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9" t="s">
        <v>86</v>
      </c>
      <c r="BK89" s="188">
        <f t="shared" si="9"/>
        <v>0</v>
      </c>
      <c r="BL89" s="19" t="s">
        <v>1749</v>
      </c>
      <c r="BM89" s="187" t="s">
        <v>1756</v>
      </c>
    </row>
    <row r="90" spans="1:65" s="2" customFormat="1" ht="16.5" customHeight="1">
      <c r="A90" s="36"/>
      <c r="B90" s="37"/>
      <c r="C90" s="176" t="s">
        <v>200</v>
      </c>
      <c r="D90" s="176" t="s">
        <v>196</v>
      </c>
      <c r="E90" s="177" t="s">
        <v>1757</v>
      </c>
      <c r="F90" s="178" t="s">
        <v>1758</v>
      </c>
      <c r="G90" s="179" t="s">
        <v>442</v>
      </c>
      <c r="H90" s="180">
        <v>1</v>
      </c>
      <c r="I90" s="181"/>
      <c r="J90" s="182">
        <f t="shared" si="0"/>
        <v>0</v>
      </c>
      <c r="K90" s="178" t="s">
        <v>19</v>
      </c>
      <c r="L90" s="41"/>
      <c r="M90" s="183" t="s">
        <v>19</v>
      </c>
      <c r="N90" s="184" t="s">
        <v>49</v>
      </c>
      <c r="O90" s="66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1749</v>
      </c>
      <c r="AT90" s="187" t="s">
        <v>196</v>
      </c>
      <c r="AU90" s="187" t="s">
        <v>88</v>
      </c>
      <c r="AY90" s="19" t="s">
        <v>193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9" t="s">
        <v>86</v>
      </c>
      <c r="BK90" s="188">
        <f t="shared" si="9"/>
        <v>0</v>
      </c>
      <c r="BL90" s="19" t="s">
        <v>1749</v>
      </c>
      <c r="BM90" s="187" t="s">
        <v>1759</v>
      </c>
    </row>
    <row r="91" spans="1:65" s="2" customFormat="1" ht="24.2" customHeight="1">
      <c r="A91" s="36"/>
      <c r="B91" s="37"/>
      <c r="C91" s="176" t="s">
        <v>231</v>
      </c>
      <c r="D91" s="176" t="s">
        <v>196</v>
      </c>
      <c r="E91" s="177" t="s">
        <v>1760</v>
      </c>
      <c r="F91" s="178" t="s">
        <v>1761</v>
      </c>
      <c r="G91" s="179" t="s">
        <v>442</v>
      </c>
      <c r="H91" s="180">
        <v>1</v>
      </c>
      <c r="I91" s="181"/>
      <c r="J91" s="182">
        <f t="shared" si="0"/>
        <v>0</v>
      </c>
      <c r="K91" s="178" t="s">
        <v>19</v>
      </c>
      <c r="L91" s="41"/>
      <c r="M91" s="183" t="s">
        <v>19</v>
      </c>
      <c r="N91" s="184" t="s">
        <v>49</v>
      </c>
      <c r="O91" s="66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1749</v>
      </c>
      <c r="AT91" s="187" t="s">
        <v>196</v>
      </c>
      <c r="AU91" s="187" t="s">
        <v>88</v>
      </c>
      <c r="AY91" s="19" t="s">
        <v>193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9" t="s">
        <v>86</v>
      </c>
      <c r="BK91" s="188">
        <f t="shared" si="9"/>
        <v>0</v>
      </c>
      <c r="BL91" s="19" t="s">
        <v>1749</v>
      </c>
      <c r="BM91" s="187" t="s">
        <v>1762</v>
      </c>
    </row>
    <row r="92" spans="1:65" s="2" customFormat="1" ht="24.2" customHeight="1">
      <c r="A92" s="36"/>
      <c r="B92" s="37"/>
      <c r="C92" s="176" t="s">
        <v>208</v>
      </c>
      <c r="D92" s="176" t="s">
        <v>196</v>
      </c>
      <c r="E92" s="177" t="s">
        <v>1763</v>
      </c>
      <c r="F92" s="178" t="s">
        <v>1764</v>
      </c>
      <c r="G92" s="179" t="s">
        <v>442</v>
      </c>
      <c r="H92" s="180">
        <v>1</v>
      </c>
      <c r="I92" s="181"/>
      <c r="J92" s="182">
        <f t="shared" si="0"/>
        <v>0</v>
      </c>
      <c r="K92" s="178" t="s">
        <v>19</v>
      </c>
      <c r="L92" s="41"/>
      <c r="M92" s="183" t="s">
        <v>19</v>
      </c>
      <c r="N92" s="184" t="s">
        <v>49</v>
      </c>
      <c r="O92" s="66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1749</v>
      </c>
      <c r="AT92" s="187" t="s">
        <v>196</v>
      </c>
      <c r="AU92" s="187" t="s">
        <v>88</v>
      </c>
      <c r="AY92" s="19" t="s">
        <v>193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9" t="s">
        <v>86</v>
      </c>
      <c r="BK92" s="188">
        <f t="shared" si="9"/>
        <v>0</v>
      </c>
      <c r="BL92" s="19" t="s">
        <v>1749</v>
      </c>
      <c r="BM92" s="187" t="s">
        <v>1765</v>
      </c>
    </row>
    <row r="93" spans="1:65" s="12" customFormat="1" ht="22.9" customHeight="1">
      <c r="B93" s="160"/>
      <c r="C93" s="161"/>
      <c r="D93" s="162" t="s">
        <v>77</v>
      </c>
      <c r="E93" s="174" t="s">
        <v>1766</v>
      </c>
      <c r="F93" s="174" t="s">
        <v>1767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SUM(P94:P95)</f>
        <v>0</v>
      </c>
      <c r="Q93" s="168"/>
      <c r="R93" s="169">
        <f>SUM(R94:R95)</f>
        <v>0</v>
      </c>
      <c r="S93" s="168"/>
      <c r="T93" s="170">
        <f>SUM(T94:T95)</f>
        <v>0</v>
      </c>
      <c r="AR93" s="171" t="s">
        <v>231</v>
      </c>
      <c r="AT93" s="172" t="s">
        <v>77</v>
      </c>
      <c r="AU93" s="172" t="s">
        <v>86</v>
      </c>
      <c r="AY93" s="171" t="s">
        <v>193</v>
      </c>
      <c r="BK93" s="173">
        <f>SUM(BK94:BK95)</f>
        <v>0</v>
      </c>
    </row>
    <row r="94" spans="1:65" s="2" customFormat="1" ht="16.5" customHeight="1">
      <c r="A94" s="36"/>
      <c r="B94" s="37"/>
      <c r="C94" s="176" t="s">
        <v>242</v>
      </c>
      <c r="D94" s="176" t="s">
        <v>196</v>
      </c>
      <c r="E94" s="177" t="s">
        <v>1768</v>
      </c>
      <c r="F94" s="178" t="s">
        <v>1769</v>
      </c>
      <c r="G94" s="179" t="s">
        <v>589</v>
      </c>
      <c r="H94" s="180">
        <v>1</v>
      </c>
      <c r="I94" s="181"/>
      <c r="J94" s="182">
        <f>ROUND(I94*H94,2)</f>
        <v>0</v>
      </c>
      <c r="K94" s="178" t="s">
        <v>19</v>
      </c>
      <c r="L94" s="41"/>
      <c r="M94" s="183" t="s">
        <v>19</v>
      </c>
      <c r="N94" s="184" t="s">
        <v>49</v>
      </c>
      <c r="O94" s="66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1749</v>
      </c>
      <c r="AT94" s="187" t="s">
        <v>196</v>
      </c>
      <c r="AU94" s="187" t="s">
        <v>88</v>
      </c>
      <c r="AY94" s="19" t="s">
        <v>193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86</v>
      </c>
      <c r="BK94" s="188">
        <f>ROUND(I94*H94,2)</f>
        <v>0</v>
      </c>
      <c r="BL94" s="19" t="s">
        <v>1749</v>
      </c>
      <c r="BM94" s="187" t="s">
        <v>1770</v>
      </c>
    </row>
    <row r="95" spans="1:65" s="2" customFormat="1" ht="16.5" customHeight="1">
      <c r="A95" s="36"/>
      <c r="B95" s="37"/>
      <c r="C95" s="176" t="s">
        <v>246</v>
      </c>
      <c r="D95" s="176" t="s">
        <v>196</v>
      </c>
      <c r="E95" s="177" t="s">
        <v>1771</v>
      </c>
      <c r="F95" s="178" t="s">
        <v>1772</v>
      </c>
      <c r="G95" s="179" t="s">
        <v>97</v>
      </c>
      <c r="H95" s="180">
        <v>72</v>
      </c>
      <c r="I95" s="181"/>
      <c r="J95" s="182">
        <f>ROUND(I95*H95,2)</f>
        <v>0</v>
      </c>
      <c r="K95" s="178" t="s">
        <v>19</v>
      </c>
      <c r="L95" s="41"/>
      <c r="M95" s="183" t="s">
        <v>19</v>
      </c>
      <c r="N95" s="184" t="s">
        <v>49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200</v>
      </c>
      <c r="AT95" s="187" t="s">
        <v>196</v>
      </c>
      <c r="AU95" s="187" t="s">
        <v>88</v>
      </c>
      <c r="AY95" s="19" t="s">
        <v>193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86</v>
      </c>
      <c r="BK95" s="188">
        <f>ROUND(I95*H95,2)</f>
        <v>0</v>
      </c>
      <c r="BL95" s="19" t="s">
        <v>200</v>
      </c>
      <c r="BM95" s="187" t="s">
        <v>1773</v>
      </c>
    </row>
    <row r="96" spans="1:65" s="12" customFormat="1" ht="22.9" customHeight="1">
      <c r="B96" s="160"/>
      <c r="C96" s="161"/>
      <c r="D96" s="162" t="s">
        <v>77</v>
      </c>
      <c r="E96" s="174" t="s">
        <v>1774</v>
      </c>
      <c r="F96" s="174" t="s">
        <v>1775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SUM(P97:P100)</f>
        <v>0</v>
      </c>
      <c r="Q96" s="168"/>
      <c r="R96" s="169">
        <f>SUM(R97:R100)</f>
        <v>0</v>
      </c>
      <c r="S96" s="168"/>
      <c r="T96" s="170">
        <f>SUM(T97:T100)</f>
        <v>0</v>
      </c>
      <c r="AR96" s="171" t="s">
        <v>231</v>
      </c>
      <c r="AT96" s="172" t="s">
        <v>77</v>
      </c>
      <c r="AU96" s="172" t="s">
        <v>86</v>
      </c>
      <c r="AY96" s="171" t="s">
        <v>193</v>
      </c>
      <c r="BK96" s="173">
        <f>SUM(BK97:BK100)</f>
        <v>0</v>
      </c>
    </row>
    <row r="97" spans="1:65" s="2" customFormat="1" ht="16.5" customHeight="1">
      <c r="A97" s="36"/>
      <c r="B97" s="37"/>
      <c r="C97" s="176" t="s">
        <v>250</v>
      </c>
      <c r="D97" s="176" t="s">
        <v>196</v>
      </c>
      <c r="E97" s="177" t="s">
        <v>1776</v>
      </c>
      <c r="F97" s="178" t="s">
        <v>1777</v>
      </c>
      <c r="G97" s="179" t="s">
        <v>589</v>
      </c>
      <c r="H97" s="180">
        <v>1</v>
      </c>
      <c r="I97" s="181"/>
      <c r="J97" s="182">
        <f>ROUND(I97*H97,2)</f>
        <v>0</v>
      </c>
      <c r="K97" s="178" t="s">
        <v>19</v>
      </c>
      <c r="L97" s="41"/>
      <c r="M97" s="183" t="s">
        <v>19</v>
      </c>
      <c r="N97" s="184" t="s">
        <v>49</v>
      </c>
      <c r="O97" s="66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1749</v>
      </c>
      <c r="AT97" s="187" t="s">
        <v>196</v>
      </c>
      <c r="AU97" s="187" t="s">
        <v>88</v>
      </c>
      <c r="AY97" s="19" t="s">
        <v>193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86</v>
      </c>
      <c r="BK97" s="188">
        <f>ROUND(I97*H97,2)</f>
        <v>0</v>
      </c>
      <c r="BL97" s="19" t="s">
        <v>1749</v>
      </c>
      <c r="BM97" s="187" t="s">
        <v>1778</v>
      </c>
    </row>
    <row r="98" spans="1:65" s="2" customFormat="1" ht="16.5" customHeight="1">
      <c r="A98" s="36"/>
      <c r="B98" s="37"/>
      <c r="C98" s="176" t="s">
        <v>254</v>
      </c>
      <c r="D98" s="176" t="s">
        <v>196</v>
      </c>
      <c r="E98" s="177" t="s">
        <v>1779</v>
      </c>
      <c r="F98" s="178" t="s">
        <v>1780</v>
      </c>
      <c r="G98" s="179" t="s">
        <v>589</v>
      </c>
      <c r="H98" s="180">
        <v>1</v>
      </c>
      <c r="I98" s="181"/>
      <c r="J98" s="182">
        <f>ROUND(I98*H98,2)</f>
        <v>0</v>
      </c>
      <c r="K98" s="178" t="s">
        <v>212</v>
      </c>
      <c r="L98" s="41"/>
      <c r="M98" s="183" t="s">
        <v>19</v>
      </c>
      <c r="N98" s="184" t="s">
        <v>49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1749</v>
      </c>
      <c r="AT98" s="187" t="s">
        <v>196</v>
      </c>
      <c r="AU98" s="187" t="s">
        <v>88</v>
      </c>
      <c r="AY98" s="19" t="s">
        <v>193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86</v>
      </c>
      <c r="BK98" s="188">
        <f>ROUND(I98*H98,2)</f>
        <v>0</v>
      </c>
      <c r="BL98" s="19" t="s">
        <v>1749</v>
      </c>
      <c r="BM98" s="187" t="s">
        <v>1781</v>
      </c>
    </row>
    <row r="99" spans="1:65" s="2" customFormat="1" ht="11.25">
      <c r="A99" s="36"/>
      <c r="B99" s="37"/>
      <c r="C99" s="38"/>
      <c r="D99" s="222" t="s">
        <v>214</v>
      </c>
      <c r="E99" s="38"/>
      <c r="F99" s="223" t="s">
        <v>1782</v>
      </c>
      <c r="G99" s="38"/>
      <c r="H99" s="38"/>
      <c r="I99" s="224"/>
      <c r="J99" s="38"/>
      <c r="K99" s="38"/>
      <c r="L99" s="41"/>
      <c r="M99" s="225"/>
      <c r="N99" s="226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214</v>
      </c>
      <c r="AU99" s="19" t="s">
        <v>88</v>
      </c>
    </row>
    <row r="100" spans="1:65" s="2" customFormat="1" ht="16.5" customHeight="1">
      <c r="A100" s="36"/>
      <c r="B100" s="37"/>
      <c r="C100" s="176" t="s">
        <v>258</v>
      </c>
      <c r="D100" s="176" t="s">
        <v>196</v>
      </c>
      <c r="E100" s="177" t="s">
        <v>1783</v>
      </c>
      <c r="F100" s="178" t="s">
        <v>1784</v>
      </c>
      <c r="G100" s="179" t="s">
        <v>589</v>
      </c>
      <c r="H100" s="180">
        <v>1</v>
      </c>
      <c r="I100" s="181"/>
      <c r="J100" s="182">
        <f>ROUND(I100*H100,2)</f>
        <v>0</v>
      </c>
      <c r="K100" s="178" t="s">
        <v>19</v>
      </c>
      <c r="L100" s="41"/>
      <c r="M100" s="183" t="s">
        <v>19</v>
      </c>
      <c r="N100" s="184" t="s">
        <v>49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1749</v>
      </c>
      <c r="AT100" s="187" t="s">
        <v>196</v>
      </c>
      <c r="AU100" s="187" t="s">
        <v>88</v>
      </c>
      <c r="AY100" s="19" t="s">
        <v>193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86</v>
      </c>
      <c r="BK100" s="188">
        <f>ROUND(I100*H100,2)</f>
        <v>0</v>
      </c>
      <c r="BL100" s="19" t="s">
        <v>1749</v>
      </c>
      <c r="BM100" s="187" t="s">
        <v>1785</v>
      </c>
    </row>
    <row r="101" spans="1:65" s="12" customFormat="1" ht="22.9" customHeight="1">
      <c r="B101" s="160"/>
      <c r="C101" s="161"/>
      <c r="D101" s="162" t="s">
        <v>77</v>
      </c>
      <c r="E101" s="174" t="s">
        <v>1786</v>
      </c>
      <c r="F101" s="174" t="s">
        <v>1787</v>
      </c>
      <c r="G101" s="161"/>
      <c r="H101" s="161"/>
      <c r="I101" s="164"/>
      <c r="J101" s="175">
        <f>BK101</f>
        <v>0</v>
      </c>
      <c r="K101" s="161"/>
      <c r="L101" s="166"/>
      <c r="M101" s="167"/>
      <c r="N101" s="168"/>
      <c r="O101" s="168"/>
      <c r="P101" s="169">
        <f>SUM(P102:P107)</f>
        <v>0</v>
      </c>
      <c r="Q101" s="168"/>
      <c r="R101" s="169">
        <f>SUM(R102:R107)</f>
        <v>0</v>
      </c>
      <c r="S101" s="168"/>
      <c r="T101" s="170">
        <f>SUM(T102:T107)</f>
        <v>0</v>
      </c>
      <c r="AR101" s="171" t="s">
        <v>231</v>
      </c>
      <c r="AT101" s="172" t="s">
        <v>77</v>
      </c>
      <c r="AU101" s="172" t="s">
        <v>86</v>
      </c>
      <c r="AY101" s="171" t="s">
        <v>193</v>
      </c>
      <c r="BK101" s="173">
        <f>SUM(BK102:BK107)</f>
        <v>0</v>
      </c>
    </row>
    <row r="102" spans="1:65" s="2" customFormat="1" ht="24.2" customHeight="1">
      <c r="A102" s="36"/>
      <c r="B102" s="37"/>
      <c r="C102" s="176" t="s">
        <v>265</v>
      </c>
      <c r="D102" s="176" t="s">
        <v>196</v>
      </c>
      <c r="E102" s="177" t="s">
        <v>1788</v>
      </c>
      <c r="F102" s="178" t="s">
        <v>1789</v>
      </c>
      <c r="G102" s="179" t="s">
        <v>442</v>
      </c>
      <c r="H102" s="180">
        <v>1</v>
      </c>
      <c r="I102" s="181"/>
      <c r="J102" s="182">
        <f>ROUND(I102*H102,2)</f>
        <v>0</v>
      </c>
      <c r="K102" s="178" t="s">
        <v>1790</v>
      </c>
      <c r="L102" s="41"/>
      <c r="M102" s="183" t="s">
        <v>19</v>
      </c>
      <c r="N102" s="184" t="s">
        <v>49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1749</v>
      </c>
      <c r="AT102" s="187" t="s">
        <v>196</v>
      </c>
      <c r="AU102" s="187" t="s">
        <v>88</v>
      </c>
      <c r="AY102" s="19" t="s">
        <v>193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86</v>
      </c>
      <c r="BK102" s="188">
        <f>ROUND(I102*H102,2)</f>
        <v>0</v>
      </c>
      <c r="BL102" s="19" t="s">
        <v>1749</v>
      </c>
      <c r="BM102" s="187" t="s">
        <v>1791</v>
      </c>
    </row>
    <row r="103" spans="1:65" s="2" customFormat="1" ht="11.25">
      <c r="A103" s="36"/>
      <c r="B103" s="37"/>
      <c r="C103" s="38"/>
      <c r="D103" s="222" t="s">
        <v>214</v>
      </c>
      <c r="E103" s="38"/>
      <c r="F103" s="223" t="s">
        <v>1792</v>
      </c>
      <c r="G103" s="38"/>
      <c r="H103" s="38"/>
      <c r="I103" s="224"/>
      <c r="J103" s="38"/>
      <c r="K103" s="38"/>
      <c r="L103" s="41"/>
      <c r="M103" s="225"/>
      <c r="N103" s="226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214</v>
      </c>
      <c r="AU103" s="19" t="s">
        <v>88</v>
      </c>
    </row>
    <row r="104" spans="1:65" s="2" customFormat="1" ht="16.5" customHeight="1">
      <c r="A104" s="36"/>
      <c r="B104" s="37"/>
      <c r="C104" s="176" t="s">
        <v>269</v>
      </c>
      <c r="D104" s="176" t="s">
        <v>196</v>
      </c>
      <c r="E104" s="177" t="s">
        <v>1793</v>
      </c>
      <c r="F104" s="178" t="s">
        <v>1794</v>
      </c>
      <c r="G104" s="179" t="s">
        <v>442</v>
      </c>
      <c r="H104" s="180">
        <v>1</v>
      </c>
      <c r="I104" s="181"/>
      <c r="J104" s="182">
        <f>ROUND(I104*H104,2)</f>
        <v>0</v>
      </c>
      <c r="K104" s="178" t="s">
        <v>1790</v>
      </c>
      <c r="L104" s="41"/>
      <c r="M104" s="183" t="s">
        <v>19</v>
      </c>
      <c r="N104" s="184" t="s">
        <v>49</v>
      </c>
      <c r="O104" s="66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1749</v>
      </c>
      <c r="AT104" s="187" t="s">
        <v>196</v>
      </c>
      <c r="AU104" s="187" t="s">
        <v>88</v>
      </c>
      <c r="AY104" s="19" t="s">
        <v>193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86</v>
      </c>
      <c r="BK104" s="188">
        <f>ROUND(I104*H104,2)</f>
        <v>0</v>
      </c>
      <c r="BL104" s="19" t="s">
        <v>1749</v>
      </c>
      <c r="BM104" s="187" t="s">
        <v>1795</v>
      </c>
    </row>
    <row r="105" spans="1:65" s="2" customFormat="1" ht="11.25">
      <c r="A105" s="36"/>
      <c r="B105" s="37"/>
      <c r="C105" s="38"/>
      <c r="D105" s="222" t="s">
        <v>214</v>
      </c>
      <c r="E105" s="38"/>
      <c r="F105" s="223" t="s">
        <v>1796</v>
      </c>
      <c r="G105" s="38"/>
      <c r="H105" s="38"/>
      <c r="I105" s="224"/>
      <c r="J105" s="38"/>
      <c r="K105" s="38"/>
      <c r="L105" s="41"/>
      <c r="M105" s="225"/>
      <c r="N105" s="226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214</v>
      </c>
      <c r="AU105" s="19" t="s">
        <v>88</v>
      </c>
    </row>
    <row r="106" spans="1:65" s="2" customFormat="1" ht="16.5" customHeight="1">
      <c r="A106" s="36"/>
      <c r="B106" s="37"/>
      <c r="C106" s="176" t="s">
        <v>285</v>
      </c>
      <c r="D106" s="176" t="s">
        <v>196</v>
      </c>
      <c r="E106" s="177" t="s">
        <v>1797</v>
      </c>
      <c r="F106" s="178" t="s">
        <v>1798</v>
      </c>
      <c r="G106" s="179" t="s">
        <v>442</v>
      </c>
      <c r="H106" s="180">
        <v>1</v>
      </c>
      <c r="I106" s="181"/>
      <c r="J106" s="182">
        <f>ROUND(I106*H106,2)</f>
        <v>0</v>
      </c>
      <c r="K106" s="178" t="s">
        <v>1790</v>
      </c>
      <c r="L106" s="41"/>
      <c r="M106" s="183" t="s">
        <v>19</v>
      </c>
      <c r="N106" s="184" t="s">
        <v>49</v>
      </c>
      <c r="O106" s="66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1749</v>
      </c>
      <c r="AT106" s="187" t="s">
        <v>196</v>
      </c>
      <c r="AU106" s="187" t="s">
        <v>88</v>
      </c>
      <c r="AY106" s="19" t="s">
        <v>193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86</v>
      </c>
      <c r="BK106" s="188">
        <f>ROUND(I106*H106,2)</f>
        <v>0</v>
      </c>
      <c r="BL106" s="19" t="s">
        <v>1749</v>
      </c>
      <c r="BM106" s="187" t="s">
        <v>1799</v>
      </c>
    </row>
    <row r="107" spans="1:65" s="2" customFormat="1" ht="11.25">
      <c r="A107" s="36"/>
      <c r="B107" s="37"/>
      <c r="C107" s="38"/>
      <c r="D107" s="222" t="s">
        <v>214</v>
      </c>
      <c r="E107" s="38"/>
      <c r="F107" s="223" t="s">
        <v>1800</v>
      </c>
      <c r="G107" s="38"/>
      <c r="H107" s="38"/>
      <c r="I107" s="224"/>
      <c r="J107" s="38"/>
      <c r="K107" s="38"/>
      <c r="L107" s="41"/>
      <c r="M107" s="257"/>
      <c r="N107" s="258"/>
      <c r="O107" s="254"/>
      <c r="P107" s="254"/>
      <c r="Q107" s="254"/>
      <c r="R107" s="254"/>
      <c r="S107" s="254"/>
      <c r="T107" s="259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214</v>
      </c>
      <c r="AU107" s="19" t="s">
        <v>88</v>
      </c>
    </row>
    <row r="108" spans="1:65" s="2" customFormat="1" ht="6.95" customHeight="1">
      <c r="A108" s="36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1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algorithmName="SHA-512" hashValue="Z4ilRGI1rW+P/bQeqMDe91B0wblxN2ICllgzJJcqENyNNcBF4T+2QUudOVTJTDFkr8Rel2HmRq2quJUEx2OghQ==" saltValue="wXYJku3tGaIVpA2FBf629O+erCRbliI3xKCwHdcoNB2byNMUnInkwcLsq0dywIskPBLO8qoBbn4CKcSuh3FDbg==" spinCount="100000" sheet="1" objects="1" scenarios="1" formatColumns="0" formatRows="0" autoFilter="0"/>
  <autoFilter ref="C83:K10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5" r:id="rId3"/>
    <hyperlink ref="F107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1801</v>
      </c>
      <c r="H4" s="22"/>
    </row>
    <row r="5" spans="1:8" s="1" customFormat="1" ht="12" customHeight="1">
      <c r="B5" s="22"/>
      <c r="C5" s="260" t="s">
        <v>13</v>
      </c>
      <c r="D5" s="401" t="s">
        <v>14</v>
      </c>
      <c r="E5" s="394"/>
      <c r="F5" s="394"/>
      <c r="H5" s="22"/>
    </row>
    <row r="6" spans="1:8" s="1" customFormat="1" ht="36.950000000000003" customHeight="1">
      <c r="B6" s="22"/>
      <c r="C6" s="261" t="s">
        <v>16</v>
      </c>
      <c r="D6" s="405" t="s">
        <v>17</v>
      </c>
      <c r="E6" s="394"/>
      <c r="F6" s="394"/>
      <c r="H6" s="22"/>
    </row>
    <row r="7" spans="1:8" s="1" customFormat="1" ht="16.5" customHeight="1">
      <c r="B7" s="22"/>
      <c r="C7" s="108" t="s">
        <v>23</v>
      </c>
      <c r="D7" s="111" t="str">
        <f>'Rekapitulace stavby'!AN8</f>
        <v>9. 12. 2022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62"/>
      <c r="C9" s="263" t="s">
        <v>59</v>
      </c>
      <c r="D9" s="264" t="s">
        <v>60</v>
      </c>
      <c r="E9" s="264" t="s">
        <v>180</v>
      </c>
      <c r="F9" s="265" t="s">
        <v>1802</v>
      </c>
      <c r="G9" s="149"/>
      <c r="H9" s="262"/>
    </row>
    <row r="10" spans="1:8" s="2" customFormat="1" ht="26.45" customHeight="1">
      <c r="A10" s="36"/>
      <c r="B10" s="41"/>
      <c r="C10" s="266" t="s">
        <v>1803</v>
      </c>
      <c r="D10" s="266" t="s">
        <v>84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7" t="s">
        <v>132</v>
      </c>
      <c r="D11" s="268" t="s">
        <v>133</v>
      </c>
      <c r="E11" s="269" t="s">
        <v>104</v>
      </c>
      <c r="F11" s="270">
        <v>28.094000000000001</v>
      </c>
      <c r="G11" s="36"/>
      <c r="H11" s="41"/>
    </row>
    <row r="12" spans="1:8" s="2" customFormat="1" ht="16.899999999999999" customHeight="1">
      <c r="A12" s="36"/>
      <c r="B12" s="41"/>
      <c r="C12" s="271" t="s">
        <v>19</v>
      </c>
      <c r="D12" s="271" t="s">
        <v>289</v>
      </c>
      <c r="E12" s="19" t="s">
        <v>19</v>
      </c>
      <c r="F12" s="272">
        <v>0</v>
      </c>
      <c r="G12" s="36"/>
      <c r="H12" s="41"/>
    </row>
    <row r="13" spans="1:8" s="2" customFormat="1" ht="16.899999999999999" customHeight="1">
      <c r="A13" s="36"/>
      <c r="B13" s="41"/>
      <c r="C13" s="271" t="s">
        <v>19</v>
      </c>
      <c r="D13" s="271" t="s">
        <v>1040</v>
      </c>
      <c r="E13" s="19" t="s">
        <v>19</v>
      </c>
      <c r="F13" s="272">
        <v>0</v>
      </c>
      <c r="G13" s="36"/>
      <c r="H13" s="41"/>
    </row>
    <row r="14" spans="1:8" s="2" customFormat="1" ht="16.899999999999999" customHeight="1">
      <c r="A14" s="36"/>
      <c r="B14" s="41"/>
      <c r="C14" s="271" t="s">
        <v>19</v>
      </c>
      <c r="D14" s="271" t="s">
        <v>338</v>
      </c>
      <c r="E14" s="19" t="s">
        <v>19</v>
      </c>
      <c r="F14" s="272">
        <v>0</v>
      </c>
      <c r="G14" s="36"/>
      <c r="H14" s="41"/>
    </row>
    <row r="15" spans="1:8" s="2" customFormat="1" ht="16.899999999999999" customHeight="1">
      <c r="A15" s="36"/>
      <c r="B15" s="41"/>
      <c r="C15" s="271" t="s">
        <v>19</v>
      </c>
      <c r="D15" s="271" t="s">
        <v>786</v>
      </c>
      <c r="E15" s="19" t="s">
        <v>19</v>
      </c>
      <c r="F15" s="272">
        <v>0</v>
      </c>
      <c r="G15" s="36"/>
      <c r="H15" s="41"/>
    </row>
    <row r="16" spans="1:8" s="2" customFormat="1" ht="16.899999999999999" customHeight="1">
      <c r="A16" s="36"/>
      <c r="B16" s="41"/>
      <c r="C16" s="271" t="s">
        <v>19</v>
      </c>
      <c r="D16" s="271" t="s">
        <v>1046</v>
      </c>
      <c r="E16" s="19" t="s">
        <v>19</v>
      </c>
      <c r="F16" s="272">
        <v>27.45</v>
      </c>
      <c r="G16" s="36"/>
      <c r="H16" s="41"/>
    </row>
    <row r="17" spans="1:8" s="2" customFormat="1" ht="16.899999999999999" customHeight="1">
      <c r="A17" s="36"/>
      <c r="B17" s="41"/>
      <c r="C17" s="271" t="s">
        <v>19</v>
      </c>
      <c r="D17" s="271" t="s">
        <v>1047</v>
      </c>
      <c r="E17" s="19" t="s">
        <v>19</v>
      </c>
      <c r="F17" s="272">
        <v>0</v>
      </c>
      <c r="G17" s="36"/>
      <c r="H17" s="41"/>
    </row>
    <row r="18" spans="1:8" s="2" customFormat="1" ht="16.899999999999999" customHeight="1">
      <c r="A18" s="36"/>
      <c r="B18" s="41"/>
      <c r="C18" s="271" t="s">
        <v>19</v>
      </c>
      <c r="D18" s="271" t="s">
        <v>1048</v>
      </c>
      <c r="E18" s="19" t="s">
        <v>19</v>
      </c>
      <c r="F18" s="272">
        <v>0.64400000000000002</v>
      </c>
      <c r="G18" s="36"/>
      <c r="H18" s="41"/>
    </row>
    <row r="19" spans="1:8" s="2" customFormat="1" ht="16.899999999999999" customHeight="1">
      <c r="A19" s="36"/>
      <c r="B19" s="41"/>
      <c r="C19" s="271" t="s">
        <v>132</v>
      </c>
      <c r="D19" s="271" t="s">
        <v>207</v>
      </c>
      <c r="E19" s="19" t="s">
        <v>19</v>
      </c>
      <c r="F19" s="272">
        <v>28.094000000000001</v>
      </c>
      <c r="G19" s="36"/>
      <c r="H19" s="41"/>
    </row>
    <row r="20" spans="1:8" s="2" customFormat="1" ht="16.899999999999999" customHeight="1">
      <c r="A20" s="36"/>
      <c r="B20" s="41"/>
      <c r="C20" s="273" t="s">
        <v>1804</v>
      </c>
      <c r="D20" s="36"/>
      <c r="E20" s="36"/>
      <c r="F20" s="36"/>
      <c r="G20" s="36"/>
      <c r="H20" s="41"/>
    </row>
    <row r="21" spans="1:8" s="2" customFormat="1" ht="16.899999999999999" customHeight="1">
      <c r="A21" s="36"/>
      <c r="B21" s="41"/>
      <c r="C21" s="271" t="s">
        <v>1043</v>
      </c>
      <c r="D21" s="271" t="s">
        <v>1044</v>
      </c>
      <c r="E21" s="19" t="s">
        <v>104</v>
      </c>
      <c r="F21" s="272">
        <v>28.094000000000001</v>
      </c>
      <c r="G21" s="36"/>
      <c r="H21" s="41"/>
    </row>
    <row r="22" spans="1:8" s="2" customFormat="1" ht="16.899999999999999" customHeight="1">
      <c r="A22" s="36"/>
      <c r="B22" s="41"/>
      <c r="C22" s="271" t="s">
        <v>1095</v>
      </c>
      <c r="D22" s="271" t="s">
        <v>1805</v>
      </c>
      <c r="E22" s="19" t="s">
        <v>104</v>
      </c>
      <c r="F22" s="272">
        <v>42.030999999999999</v>
      </c>
      <c r="G22" s="36"/>
      <c r="H22" s="41"/>
    </row>
    <row r="23" spans="1:8" s="2" customFormat="1" ht="16.899999999999999" customHeight="1">
      <c r="A23" s="36"/>
      <c r="B23" s="41"/>
      <c r="C23" s="267" t="s">
        <v>143</v>
      </c>
      <c r="D23" s="268" t="s">
        <v>144</v>
      </c>
      <c r="E23" s="269" t="s">
        <v>97</v>
      </c>
      <c r="F23" s="270">
        <v>463.85</v>
      </c>
      <c r="G23" s="36"/>
      <c r="H23" s="41"/>
    </row>
    <row r="24" spans="1:8" s="2" customFormat="1" ht="16.899999999999999" customHeight="1">
      <c r="A24" s="36"/>
      <c r="B24" s="41"/>
      <c r="C24" s="271" t="s">
        <v>19</v>
      </c>
      <c r="D24" s="271" t="s">
        <v>203</v>
      </c>
      <c r="E24" s="19" t="s">
        <v>19</v>
      </c>
      <c r="F24" s="272">
        <v>0</v>
      </c>
      <c r="G24" s="36"/>
      <c r="H24" s="41"/>
    </row>
    <row r="25" spans="1:8" s="2" customFormat="1" ht="16.899999999999999" customHeight="1">
      <c r="A25" s="36"/>
      <c r="B25" s="41"/>
      <c r="C25" s="271" t="s">
        <v>19</v>
      </c>
      <c r="D25" s="271" t="s">
        <v>238</v>
      </c>
      <c r="E25" s="19" t="s">
        <v>19</v>
      </c>
      <c r="F25" s="272">
        <v>0</v>
      </c>
      <c r="G25" s="36"/>
      <c r="H25" s="41"/>
    </row>
    <row r="26" spans="1:8" s="2" customFormat="1" ht="16.899999999999999" customHeight="1">
      <c r="A26" s="36"/>
      <c r="B26" s="41"/>
      <c r="C26" s="271" t="s">
        <v>19</v>
      </c>
      <c r="D26" s="271" t="s">
        <v>239</v>
      </c>
      <c r="E26" s="19" t="s">
        <v>19</v>
      </c>
      <c r="F26" s="272">
        <v>0</v>
      </c>
      <c r="G26" s="36"/>
      <c r="H26" s="41"/>
    </row>
    <row r="27" spans="1:8" s="2" customFormat="1" ht="16.899999999999999" customHeight="1">
      <c r="A27" s="36"/>
      <c r="B27" s="41"/>
      <c r="C27" s="271" t="s">
        <v>19</v>
      </c>
      <c r="D27" s="271" t="s">
        <v>240</v>
      </c>
      <c r="E27" s="19" t="s">
        <v>19</v>
      </c>
      <c r="F27" s="272">
        <v>0</v>
      </c>
      <c r="G27" s="36"/>
      <c r="H27" s="41"/>
    </row>
    <row r="28" spans="1:8" s="2" customFormat="1" ht="16.899999999999999" customHeight="1">
      <c r="A28" s="36"/>
      <c r="B28" s="41"/>
      <c r="C28" s="271" t="s">
        <v>19</v>
      </c>
      <c r="D28" s="271" t="s">
        <v>579</v>
      </c>
      <c r="E28" s="19" t="s">
        <v>19</v>
      </c>
      <c r="F28" s="272">
        <v>463.85</v>
      </c>
      <c r="G28" s="36"/>
      <c r="H28" s="41"/>
    </row>
    <row r="29" spans="1:8" s="2" customFormat="1" ht="16.899999999999999" customHeight="1">
      <c r="A29" s="36"/>
      <c r="B29" s="41"/>
      <c r="C29" s="271" t="s">
        <v>143</v>
      </c>
      <c r="D29" s="271" t="s">
        <v>230</v>
      </c>
      <c r="E29" s="19" t="s">
        <v>19</v>
      </c>
      <c r="F29" s="272">
        <v>463.85</v>
      </c>
      <c r="G29" s="36"/>
      <c r="H29" s="41"/>
    </row>
    <row r="30" spans="1:8" s="2" customFormat="1" ht="16.899999999999999" customHeight="1">
      <c r="A30" s="36"/>
      <c r="B30" s="41"/>
      <c r="C30" s="273" t="s">
        <v>1804</v>
      </c>
      <c r="D30" s="36"/>
      <c r="E30" s="36"/>
      <c r="F30" s="36"/>
      <c r="G30" s="36"/>
      <c r="H30" s="41"/>
    </row>
    <row r="31" spans="1:8" s="2" customFormat="1" ht="22.5">
      <c r="A31" s="36"/>
      <c r="B31" s="41"/>
      <c r="C31" s="271" t="s">
        <v>576</v>
      </c>
      <c r="D31" s="271" t="s">
        <v>1806</v>
      </c>
      <c r="E31" s="19" t="s">
        <v>97</v>
      </c>
      <c r="F31" s="272">
        <v>625.95000000000005</v>
      </c>
      <c r="G31" s="36"/>
      <c r="H31" s="41"/>
    </row>
    <row r="32" spans="1:8" s="2" customFormat="1" ht="16.899999999999999" customHeight="1">
      <c r="A32" s="36"/>
      <c r="B32" s="41"/>
      <c r="C32" s="271" t="s">
        <v>255</v>
      </c>
      <c r="D32" s="271" t="s">
        <v>1807</v>
      </c>
      <c r="E32" s="19" t="s">
        <v>97</v>
      </c>
      <c r="F32" s="272">
        <v>463.85</v>
      </c>
      <c r="G32" s="36"/>
      <c r="H32" s="41"/>
    </row>
    <row r="33" spans="1:8" s="2" customFormat="1" ht="16.899999999999999" customHeight="1">
      <c r="A33" s="36"/>
      <c r="B33" s="41"/>
      <c r="C33" s="271" t="s">
        <v>1608</v>
      </c>
      <c r="D33" s="271" t="s">
        <v>1808</v>
      </c>
      <c r="E33" s="19" t="s">
        <v>97</v>
      </c>
      <c r="F33" s="272">
        <v>634.755</v>
      </c>
      <c r="G33" s="36"/>
      <c r="H33" s="41"/>
    </row>
    <row r="34" spans="1:8" s="2" customFormat="1" ht="22.5">
      <c r="A34" s="36"/>
      <c r="B34" s="41"/>
      <c r="C34" s="271" t="s">
        <v>1617</v>
      </c>
      <c r="D34" s="271" t="s">
        <v>1618</v>
      </c>
      <c r="E34" s="19" t="s">
        <v>97</v>
      </c>
      <c r="F34" s="272">
        <v>634.755</v>
      </c>
      <c r="G34" s="36"/>
      <c r="H34" s="41"/>
    </row>
    <row r="35" spans="1:8" s="2" customFormat="1" ht="22.5">
      <c r="A35" s="36"/>
      <c r="B35" s="41"/>
      <c r="C35" s="271" t="s">
        <v>1621</v>
      </c>
      <c r="D35" s="271" t="s">
        <v>1809</v>
      </c>
      <c r="E35" s="19" t="s">
        <v>97</v>
      </c>
      <c r="F35" s="272">
        <v>317.37799999999999</v>
      </c>
      <c r="G35" s="36"/>
      <c r="H35" s="41"/>
    </row>
    <row r="36" spans="1:8" s="2" customFormat="1" ht="16.899999999999999" customHeight="1">
      <c r="A36" s="36"/>
      <c r="B36" s="41"/>
      <c r="C36" s="271" t="s">
        <v>1640</v>
      </c>
      <c r="D36" s="271" t="s">
        <v>1810</v>
      </c>
      <c r="E36" s="19" t="s">
        <v>97</v>
      </c>
      <c r="F36" s="272">
        <v>1112.25</v>
      </c>
      <c r="G36" s="36"/>
      <c r="H36" s="41"/>
    </row>
    <row r="37" spans="1:8" s="2" customFormat="1" ht="16.899999999999999" customHeight="1">
      <c r="A37" s="36"/>
      <c r="B37" s="41"/>
      <c r="C37" s="271" t="s">
        <v>1646</v>
      </c>
      <c r="D37" s="271" t="s">
        <v>1811</v>
      </c>
      <c r="E37" s="19" t="s">
        <v>97</v>
      </c>
      <c r="F37" s="272">
        <v>1112.25</v>
      </c>
      <c r="G37" s="36"/>
      <c r="H37" s="41"/>
    </row>
    <row r="38" spans="1:8" s="2" customFormat="1" ht="16.899999999999999" customHeight="1">
      <c r="A38" s="36"/>
      <c r="B38" s="41"/>
      <c r="C38" s="267" t="s">
        <v>137</v>
      </c>
      <c r="D38" s="268" t="s">
        <v>138</v>
      </c>
      <c r="E38" s="269" t="s">
        <v>97</v>
      </c>
      <c r="F38" s="270">
        <v>26.3</v>
      </c>
      <c r="G38" s="36"/>
      <c r="H38" s="41"/>
    </row>
    <row r="39" spans="1:8" s="2" customFormat="1" ht="16.899999999999999" customHeight="1">
      <c r="A39" s="36"/>
      <c r="B39" s="41"/>
      <c r="C39" s="271" t="s">
        <v>19</v>
      </c>
      <c r="D39" s="271" t="s">
        <v>203</v>
      </c>
      <c r="E39" s="19" t="s">
        <v>19</v>
      </c>
      <c r="F39" s="272">
        <v>0</v>
      </c>
      <c r="G39" s="36"/>
      <c r="H39" s="41"/>
    </row>
    <row r="40" spans="1:8" s="2" customFormat="1" ht="16.899999999999999" customHeight="1">
      <c r="A40" s="36"/>
      <c r="B40" s="41"/>
      <c r="C40" s="271" t="s">
        <v>19</v>
      </c>
      <c r="D40" s="271" t="s">
        <v>238</v>
      </c>
      <c r="E40" s="19" t="s">
        <v>19</v>
      </c>
      <c r="F40" s="272">
        <v>0</v>
      </c>
      <c r="G40" s="36"/>
      <c r="H40" s="41"/>
    </row>
    <row r="41" spans="1:8" s="2" customFormat="1" ht="16.899999999999999" customHeight="1">
      <c r="A41" s="36"/>
      <c r="B41" s="41"/>
      <c r="C41" s="271" t="s">
        <v>19</v>
      </c>
      <c r="D41" s="271" t="s">
        <v>239</v>
      </c>
      <c r="E41" s="19" t="s">
        <v>19</v>
      </c>
      <c r="F41" s="272">
        <v>0</v>
      </c>
      <c r="G41" s="36"/>
      <c r="H41" s="41"/>
    </row>
    <row r="42" spans="1:8" s="2" customFormat="1" ht="16.899999999999999" customHeight="1">
      <c r="A42" s="36"/>
      <c r="B42" s="41"/>
      <c r="C42" s="271" t="s">
        <v>19</v>
      </c>
      <c r="D42" s="271" t="s">
        <v>240</v>
      </c>
      <c r="E42" s="19" t="s">
        <v>19</v>
      </c>
      <c r="F42" s="272">
        <v>0</v>
      </c>
      <c r="G42" s="36"/>
      <c r="H42" s="41"/>
    </row>
    <row r="43" spans="1:8" s="2" customFormat="1" ht="16.899999999999999" customHeight="1">
      <c r="A43" s="36"/>
      <c r="B43" s="41"/>
      <c r="C43" s="271" t="s">
        <v>19</v>
      </c>
      <c r="D43" s="271" t="s">
        <v>139</v>
      </c>
      <c r="E43" s="19" t="s">
        <v>19</v>
      </c>
      <c r="F43" s="272">
        <v>26.3</v>
      </c>
      <c r="G43" s="36"/>
      <c r="H43" s="41"/>
    </row>
    <row r="44" spans="1:8" s="2" customFormat="1" ht="16.899999999999999" customHeight="1">
      <c r="A44" s="36"/>
      <c r="B44" s="41"/>
      <c r="C44" s="271" t="s">
        <v>137</v>
      </c>
      <c r="D44" s="271" t="s">
        <v>207</v>
      </c>
      <c r="E44" s="19" t="s">
        <v>19</v>
      </c>
      <c r="F44" s="272">
        <v>26.3</v>
      </c>
      <c r="G44" s="36"/>
      <c r="H44" s="41"/>
    </row>
    <row r="45" spans="1:8" s="2" customFormat="1" ht="16.899999999999999" customHeight="1">
      <c r="A45" s="36"/>
      <c r="B45" s="41"/>
      <c r="C45" s="273" t="s">
        <v>1804</v>
      </c>
      <c r="D45" s="36"/>
      <c r="E45" s="36"/>
      <c r="F45" s="36"/>
      <c r="G45" s="36"/>
      <c r="H45" s="41"/>
    </row>
    <row r="46" spans="1:8" s="2" customFormat="1" ht="22.5">
      <c r="A46" s="36"/>
      <c r="B46" s="41"/>
      <c r="C46" s="271" t="s">
        <v>592</v>
      </c>
      <c r="D46" s="271" t="s">
        <v>1812</v>
      </c>
      <c r="E46" s="19" t="s">
        <v>97</v>
      </c>
      <c r="F46" s="272">
        <v>26.3</v>
      </c>
      <c r="G46" s="36"/>
      <c r="H46" s="41"/>
    </row>
    <row r="47" spans="1:8" s="2" customFormat="1" ht="16.899999999999999" customHeight="1">
      <c r="A47" s="36"/>
      <c r="B47" s="41"/>
      <c r="C47" s="271" t="s">
        <v>232</v>
      </c>
      <c r="D47" s="271" t="s">
        <v>1813</v>
      </c>
      <c r="E47" s="19" t="s">
        <v>97</v>
      </c>
      <c r="F47" s="272">
        <v>26.3</v>
      </c>
      <c r="G47" s="36"/>
      <c r="H47" s="41"/>
    </row>
    <row r="48" spans="1:8" s="2" customFormat="1" ht="16.899999999999999" customHeight="1">
      <c r="A48" s="36"/>
      <c r="B48" s="41"/>
      <c r="C48" s="271" t="s">
        <v>235</v>
      </c>
      <c r="D48" s="271" t="s">
        <v>1814</v>
      </c>
      <c r="E48" s="19" t="s">
        <v>97</v>
      </c>
      <c r="F48" s="272">
        <v>52.6</v>
      </c>
      <c r="G48" s="36"/>
      <c r="H48" s="41"/>
    </row>
    <row r="49" spans="1:8" s="2" customFormat="1" ht="16.899999999999999" customHeight="1">
      <c r="A49" s="36"/>
      <c r="B49" s="41"/>
      <c r="C49" s="271" t="s">
        <v>243</v>
      </c>
      <c r="D49" s="271" t="s">
        <v>1815</v>
      </c>
      <c r="E49" s="19" t="s">
        <v>97</v>
      </c>
      <c r="F49" s="272">
        <v>26.3</v>
      </c>
      <c r="G49" s="36"/>
      <c r="H49" s="41"/>
    </row>
    <row r="50" spans="1:8" s="2" customFormat="1" ht="16.899999999999999" customHeight="1">
      <c r="A50" s="36"/>
      <c r="B50" s="41"/>
      <c r="C50" s="271" t="s">
        <v>266</v>
      </c>
      <c r="D50" s="271" t="s">
        <v>1816</v>
      </c>
      <c r="E50" s="19" t="s">
        <v>97</v>
      </c>
      <c r="F50" s="272">
        <v>26.3</v>
      </c>
      <c r="G50" s="36"/>
      <c r="H50" s="41"/>
    </row>
    <row r="51" spans="1:8" s="2" customFormat="1" ht="16.899999999999999" customHeight="1">
      <c r="A51" s="36"/>
      <c r="B51" s="41"/>
      <c r="C51" s="271" t="s">
        <v>1640</v>
      </c>
      <c r="D51" s="271" t="s">
        <v>1810</v>
      </c>
      <c r="E51" s="19" t="s">
        <v>97</v>
      </c>
      <c r="F51" s="272">
        <v>1112.25</v>
      </c>
      <c r="G51" s="36"/>
      <c r="H51" s="41"/>
    </row>
    <row r="52" spans="1:8" s="2" customFormat="1" ht="16.899999999999999" customHeight="1">
      <c r="A52" s="36"/>
      <c r="B52" s="41"/>
      <c r="C52" s="271" t="s">
        <v>1646</v>
      </c>
      <c r="D52" s="271" t="s">
        <v>1811</v>
      </c>
      <c r="E52" s="19" t="s">
        <v>97</v>
      </c>
      <c r="F52" s="272">
        <v>1112.25</v>
      </c>
      <c r="G52" s="36"/>
      <c r="H52" s="41"/>
    </row>
    <row r="53" spans="1:8" s="2" customFormat="1" ht="22.5">
      <c r="A53" s="36"/>
      <c r="B53" s="41"/>
      <c r="C53" s="271" t="s">
        <v>571</v>
      </c>
      <c r="D53" s="271" t="s">
        <v>1817</v>
      </c>
      <c r="E53" s="19" t="s">
        <v>97</v>
      </c>
      <c r="F53" s="272">
        <v>76.555000000000007</v>
      </c>
      <c r="G53" s="36"/>
      <c r="H53" s="41"/>
    </row>
    <row r="54" spans="1:8" s="2" customFormat="1" ht="16.899999999999999" customHeight="1">
      <c r="A54" s="36"/>
      <c r="B54" s="41"/>
      <c r="C54" s="271" t="s">
        <v>643</v>
      </c>
      <c r="D54" s="271" t="s">
        <v>1818</v>
      </c>
      <c r="E54" s="19" t="s">
        <v>97</v>
      </c>
      <c r="F54" s="272">
        <v>78.900000000000006</v>
      </c>
      <c r="G54" s="36"/>
      <c r="H54" s="41"/>
    </row>
    <row r="55" spans="1:8" s="2" customFormat="1" ht="16.899999999999999" customHeight="1">
      <c r="A55" s="36"/>
      <c r="B55" s="41"/>
      <c r="C55" s="267" t="s">
        <v>146</v>
      </c>
      <c r="D55" s="268" t="s">
        <v>147</v>
      </c>
      <c r="E55" s="269" t="s">
        <v>97</v>
      </c>
      <c r="F55" s="270">
        <v>74.900000000000006</v>
      </c>
      <c r="G55" s="36"/>
      <c r="H55" s="41"/>
    </row>
    <row r="56" spans="1:8" s="2" customFormat="1" ht="16.899999999999999" customHeight="1">
      <c r="A56" s="36"/>
      <c r="B56" s="41"/>
      <c r="C56" s="271" t="s">
        <v>19</v>
      </c>
      <c r="D56" s="271" t="s">
        <v>203</v>
      </c>
      <c r="E56" s="19" t="s">
        <v>19</v>
      </c>
      <c r="F56" s="272">
        <v>0</v>
      </c>
      <c r="G56" s="36"/>
      <c r="H56" s="41"/>
    </row>
    <row r="57" spans="1:8" s="2" customFormat="1" ht="16.899999999999999" customHeight="1">
      <c r="A57" s="36"/>
      <c r="B57" s="41"/>
      <c r="C57" s="271" t="s">
        <v>19</v>
      </c>
      <c r="D57" s="271" t="s">
        <v>238</v>
      </c>
      <c r="E57" s="19" t="s">
        <v>19</v>
      </c>
      <c r="F57" s="272">
        <v>0</v>
      </c>
      <c r="G57" s="36"/>
      <c r="H57" s="41"/>
    </row>
    <row r="58" spans="1:8" s="2" customFormat="1" ht="16.899999999999999" customHeight="1">
      <c r="A58" s="36"/>
      <c r="B58" s="41"/>
      <c r="C58" s="271" t="s">
        <v>19</v>
      </c>
      <c r="D58" s="271" t="s">
        <v>239</v>
      </c>
      <c r="E58" s="19" t="s">
        <v>19</v>
      </c>
      <c r="F58" s="272">
        <v>0</v>
      </c>
      <c r="G58" s="36"/>
      <c r="H58" s="41"/>
    </row>
    <row r="59" spans="1:8" s="2" customFormat="1" ht="16.899999999999999" customHeight="1">
      <c r="A59" s="36"/>
      <c r="B59" s="41"/>
      <c r="C59" s="271" t="s">
        <v>19</v>
      </c>
      <c r="D59" s="271" t="s">
        <v>240</v>
      </c>
      <c r="E59" s="19" t="s">
        <v>19</v>
      </c>
      <c r="F59" s="272">
        <v>0</v>
      </c>
      <c r="G59" s="36"/>
      <c r="H59" s="41"/>
    </row>
    <row r="60" spans="1:8" s="2" customFormat="1" ht="16.899999999999999" customHeight="1">
      <c r="A60" s="36"/>
      <c r="B60" s="41"/>
      <c r="C60" s="271" t="s">
        <v>146</v>
      </c>
      <c r="D60" s="271" t="s">
        <v>148</v>
      </c>
      <c r="E60" s="19" t="s">
        <v>19</v>
      </c>
      <c r="F60" s="272">
        <v>74.900000000000006</v>
      </c>
      <c r="G60" s="36"/>
      <c r="H60" s="41"/>
    </row>
    <row r="61" spans="1:8" s="2" customFormat="1" ht="16.899999999999999" customHeight="1">
      <c r="A61" s="36"/>
      <c r="B61" s="41"/>
      <c r="C61" s="273" t="s">
        <v>1804</v>
      </c>
      <c r="D61" s="36"/>
      <c r="E61" s="36"/>
      <c r="F61" s="36"/>
      <c r="G61" s="36"/>
      <c r="H61" s="41"/>
    </row>
    <row r="62" spans="1:8" s="2" customFormat="1" ht="22.5">
      <c r="A62" s="36"/>
      <c r="B62" s="41"/>
      <c r="C62" s="271" t="s">
        <v>583</v>
      </c>
      <c r="D62" s="271" t="s">
        <v>1819</v>
      </c>
      <c r="E62" s="19" t="s">
        <v>97</v>
      </c>
      <c r="F62" s="272">
        <v>89.25</v>
      </c>
      <c r="G62" s="36"/>
      <c r="H62" s="41"/>
    </row>
    <row r="63" spans="1:8" s="2" customFormat="1" ht="22.5">
      <c r="A63" s="36"/>
      <c r="B63" s="41"/>
      <c r="C63" s="271" t="s">
        <v>251</v>
      </c>
      <c r="D63" s="271" t="s">
        <v>252</v>
      </c>
      <c r="E63" s="19" t="s">
        <v>97</v>
      </c>
      <c r="F63" s="272">
        <v>89.25</v>
      </c>
      <c r="G63" s="36"/>
      <c r="H63" s="41"/>
    </row>
    <row r="64" spans="1:8" s="2" customFormat="1" ht="16.899999999999999" customHeight="1">
      <c r="A64" s="36"/>
      <c r="B64" s="41"/>
      <c r="C64" s="271" t="s">
        <v>316</v>
      </c>
      <c r="D64" s="271" t="s">
        <v>1820</v>
      </c>
      <c r="E64" s="19" t="s">
        <v>97</v>
      </c>
      <c r="F64" s="272">
        <v>248.18899999999999</v>
      </c>
      <c r="G64" s="36"/>
      <c r="H64" s="41"/>
    </row>
    <row r="65" spans="1:8" s="2" customFormat="1" ht="16.899999999999999" customHeight="1">
      <c r="A65" s="36"/>
      <c r="B65" s="41"/>
      <c r="C65" s="271" t="s">
        <v>1608</v>
      </c>
      <c r="D65" s="271" t="s">
        <v>1808</v>
      </c>
      <c r="E65" s="19" t="s">
        <v>97</v>
      </c>
      <c r="F65" s="272">
        <v>634.755</v>
      </c>
      <c r="G65" s="36"/>
      <c r="H65" s="41"/>
    </row>
    <row r="66" spans="1:8" s="2" customFormat="1" ht="22.5">
      <c r="A66" s="36"/>
      <c r="B66" s="41"/>
      <c r="C66" s="271" t="s">
        <v>1617</v>
      </c>
      <c r="D66" s="271" t="s">
        <v>1618</v>
      </c>
      <c r="E66" s="19" t="s">
        <v>97</v>
      </c>
      <c r="F66" s="272">
        <v>634.755</v>
      </c>
      <c r="G66" s="36"/>
      <c r="H66" s="41"/>
    </row>
    <row r="67" spans="1:8" s="2" customFormat="1" ht="22.5">
      <c r="A67" s="36"/>
      <c r="B67" s="41"/>
      <c r="C67" s="271" t="s">
        <v>1621</v>
      </c>
      <c r="D67" s="271" t="s">
        <v>1809</v>
      </c>
      <c r="E67" s="19" t="s">
        <v>97</v>
      </c>
      <c r="F67" s="272">
        <v>317.37799999999999</v>
      </c>
      <c r="G67" s="36"/>
      <c r="H67" s="41"/>
    </row>
    <row r="68" spans="1:8" s="2" customFormat="1" ht="16.899999999999999" customHeight="1">
      <c r="A68" s="36"/>
      <c r="B68" s="41"/>
      <c r="C68" s="271" t="s">
        <v>1630</v>
      </c>
      <c r="D68" s="271" t="s">
        <v>1821</v>
      </c>
      <c r="E68" s="19" t="s">
        <v>97</v>
      </c>
      <c r="F68" s="272">
        <v>89.25</v>
      </c>
      <c r="G68" s="36"/>
      <c r="H68" s="41"/>
    </row>
    <row r="69" spans="1:8" s="2" customFormat="1" ht="16.899999999999999" customHeight="1">
      <c r="A69" s="36"/>
      <c r="B69" s="41"/>
      <c r="C69" s="271" t="s">
        <v>1640</v>
      </c>
      <c r="D69" s="271" t="s">
        <v>1810</v>
      </c>
      <c r="E69" s="19" t="s">
        <v>97</v>
      </c>
      <c r="F69" s="272">
        <v>1112.25</v>
      </c>
      <c r="G69" s="36"/>
      <c r="H69" s="41"/>
    </row>
    <row r="70" spans="1:8" s="2" customFormat="1" ht="16.899999999999999" customHeight="1">
      <c r="A70" s="36"/>
      <c r="B70" s="41"/>
      <c r="C70" s="271" t="s">
        <v>1646</v>
      </c>
      <c r="D70" s="271" t="s">
        <v>1811</v>
      </c>
      <c r="E70" s="19" t="s">
        <v>97</v>
      </c>
      <c r="F70" s="272">
        <v>1112.25</v>
      </c>
      <c r="G70" s="36"/>
      <c r="H70" s="41"/>
    </row>
    <row r="71" spans="1:8" s="2" customFormat="1" ht="16.899999999999999" customHeight="1">
      <c r="A71" s="36"/>
      <c r="B71" s="41"/>
      <c r="C71" s="267" t="s">
        <v>149</v>
      </c>
      <c r="D71" s="268" t="s">
        <v>150</v>
      </c>
      <c r="E71" s="269" t="s">
        <v>97</v>
      </c>
      <c r="F71" s="270">
        <v>14.35</v>
      </c>
      <c r="G71" s="36"/>
      <c r="H71" s="41"/>
    </row>
    <row r="72" spans="1:8" s="2" customFormat="1" ht="16.899999999999999" customHeight="1">
      <c r="A72" s="36"/>
      <c r="B72" s="41"/>
      <c r="C72" s="271" t="s">
        <v>149</v>
      </c>
      <c r="D72" s="271" t="s">
        <v>151</v>
      </c>
      <c r="E72" s="19" t="s">
        <v>19</v>
      </c>
      <c r="F72" s="272">
        <v>14.35</v>
      </c>
      <c r="G72" s="36"/>
      <c r="H72" s="41"/>
    </row>
    <row r="73" spans="1:8" s="2" customFormat="1" ht="16.899999999999999" customHeight="1">
      <c r="A73" s="36"/>
      <c r="B73" s="41"/>
      <c r="C73" s="273" t="s">
        <v>1804</v>
      </c>
      <c r="D73" s="36"/>
      <c r="E73" s="36"/>
      <c r="F73" s="36"/>
      <c r="G73" s="36"/>
      <c r="H73" s="41"/>
    </row>
    <row r="74" spans="1:8" s="2" customFormat="1" ht="22.5">
      <c r="A74" s="36"/>
      <c r="B74" s="41"/>
      <c r="C74" s="271" t="s">
        <v>583</v>
      </c>
      <c r="D74" s="271" t="s">
        <v>1819</v>
      </c>
      <c r="E74" s="19" t="s">
        <v>97</v>
      </c>
      <c r="F74" s="272">
        <v>89.25</v>
      </c>
      <c r="G74" s="36"/>
      <c r="H74" s="41"/>
    </row>
    <row r="75" spans="1:8" s="2" customFormat="1" ht="22.5">
      <c r="A75" s="36"/>
      <c r="B75" s="41"/>
      <c r="C75" s="271" t="s">
        <v>251</v>
      </c>
      <c r="D75" s="271" t="s">
        <v>252</v>
      </c>
      <c r="E75" s="19" t="s">
        <v>97</v>
      </c>
      <c r="F75" s="272">
        <v>89.25</v>
      </c>
      <c r="G75" s="36"/>
      <c r="H75" s="41"/>
    </row>
    <row r="76" spans="1:8" s="2" customFormat="1" ht="33.75">
      <c r="A76" s="36"/>
      <c r="B76" s="41"/>
      <c r="C76" s="271" t="s">
        <v>259</v>
      </c>
      <c r="D76" s="271" t="s">
        <v>1822</v>
      </c>
      <c r="E76" s="19" t="s">
        <v>97</v>
      </c>
      <c r="F76" s="272">
        <v>34.44</v>
      </c>
      <c r="G76" s="36"/>
      <c r="H76" s="41"/>
    </row>
    <row r="77" spans="1:8" s="2" customFormat="1" ht="16.899999999999999" customHeight="1">
      <c r="A77" s="36"/>
      <c r="B77" s="41"/>
      <c r="C77" s="271" t="s">
        <v>316</v>
      </c>
      <c r="D77" s="271" t="s">
        <v>1820</v>
      </c>
      <c r="E77" s="19" t="s">
        <v>97</v>
      </c>
      <c r="F77" s="272">
        <v>248.18899999999999</v>
      </c>
      <c r="G77" s="36"/>
      <c r="H77" s="41"/>
    </row>
    <row r="78" spans="1:8" s="2" customFormat="1" ht="16.899999999999999" customHeight="1">
      <c r="A78" s="36"/>
      <c r="B78" s="41"/>
      <c r="C78" s="271" t="s">
        <v>1608</v>
      </c>
      <c r="D78" s="271" t="s">
        <v>1808</v>
      </c>
      <c r="E78" s="19" t="s">
        <v>97</v>
      </c>
      <c r="F78" s="272">
        <v>634.755</v>
      </c>
      <c r="G78" s="36"/>
      <c r="H78" s="41"/>
    </row>
    <row r="79" spans="1:8" s="2" customFormat="1" ht="22.5">
      <c r="A79" s="36"/>
      <c r="B79" s="41"/>
      <c r="C79" s="271" t="s">
        <v>1617</v>
      </c>
      <c r="D79" s="271" t="s">
        <v>1618</v>
      </c>
      <c r="E79" s="19" t="s">
        <v>97</v>
      </c>
      <c r="F79" s="272">
        <v>634.755</v>
      </c>
      <c r="G79" s="36"/>
      <c r="H79" s="41"/>
    </row>
    <row r="80" spans="1:8" s="2" customFormat="1" ht="22.5">
      <c r="A80" s="36"/>
      <c r="B80" s="41"/>
      <c r="C80" s="271" t="s">
        <v>1621</v>
      </c>
      <c r="D80" s="271" t="s">
        <v>1809</v>
      </c>
      <c r="E80" s="19" t="s">
        <v>97</v>
      </c>
      <c r="F80" s="272">
        <v>317.37799999999999</v>
      </c>
      <c r="G80" s="36"/>
      <c r="H80" s="41"/>
    </row>
    <row r="81" spans="1:8" s="2" customFormat="1" ht="16.899999999999999" customHeight="1">
      <c r="A81" s="36"/>
      <c r="B81" s="41"/>
      <c r="C81" s="271" t="s">
        <v>1630</v>
      </c>
      <c r="D81" s="271" t="s">
        <v>1821</v>
      </c>
      <c r="E81" s="19" t="s">
        <v>97</v>
      </c>
      <c r="F81" s="272">
        <v>89.25</v>
      </c>
      <c r="G81" s="36"/>
      <c r="H81" s="41"/>
    </row>
    <row r="82" spans="1:8" s="2" customFormat="1" ht="16.899999999999999" customHeight="1">
      <c r="A82" s="36"/>
      <c r="B82" s="41"/>
      <c r="C82" s="271" t="s">
        <v>1640</v>
      </c>
      <c r="D82" s="271" t="s">
        <v>1810</v>
      </c>
      <c r="E82" s="19" t="s">
        <v>97</v>
      </c>
      <c r="F82" s="272">
        <v>1112.25</v>
      </c>
      <c r="G82" s="36"/>
      <c r="H82" s="41"/>
    </row>
    <row r="83" spans="1:8" s="2" customFormat="1" ht="16.899999999999999" customHeight="1">
      <c r="A83" s="36"/>
      <c r="B83" s="41"/>
      <c r="C83" s="271" t="s">
        <v>1646</v>
      </c>
      <c r="D83" s="271" t="s">
        <v>1811</v>
      </c>
      <c r="E83" s="19" t="s">
        <v>97</v>
      </c>
      <c r="F83" s="272">
        <v>1112.25</v>
      </c>
      <c r="G83" s="36"/>
      <c r="H83" s="41"/>
    </row>
    <row r="84" spans="1:8" s="2" customFormat="1" ht="16.899999999999999" customHeight="1">
      <c r="A84" s="36"/>
      <c r="B84" s="41"/>
      <c r="C84" s="267" t="s">
        <v>140</v>
      </c>
      <c r="D84" s="268" t="s">
        <v>141</v>
      </c>
      <c r="E84" s="269" t="s">
        <v>97</v>
      </c>
      <c r="F84" s="270">
        <v>162.1</v>
      </c>
      <c r="G84" s="36"/>
      <c r="H84" s="41"/>
    </row>
    <row r="85" spans="1:8" s="2" customFormat="1" ht="16.899999999999999" customHeight="1">
      <c r="A85" s="36"/>
      <c r="B85" s="41"/>
      <c r="C85" s="271" t="s">
        <v>19</v>
      </c>
      <c r="D85" s="271" t="s">
        <v>580</v>
      </c>
      <c r="E85" s="19" t="s">
        <v>19</v>
      </c>
      <c r="F85" s="272">
        <v>0</v>
      </c>
      <c r="G85" s="36"/>
      <c r="H85" s="41"/>
    </row>
    <row r="86" spans="1:8" s="2" customFormat="1" ht="16.899999999999999" customHeight="1">
      <c r="A86" s="36"/>
      <c r="B86" s="41"/>
      <c r="C86" s="271" t="s">
        <v>19</v>
      </c>
      <c r="D86" s="271" t="s">
        <v>581</v>
      </c>
      <c r="E86" s="19" t="s">
        <v>19</v>
      </c>
      <c r="F86" s="272">
        <v>104.3</v>
      </c>
      <c r="G86" s="36"/>
      <c r="H86" s="41"/>
    </row>
    <row r="87" spans="1:8" s="2" customFormat="1" ht="16.899999999999999" customHeight="1">
      <c r="A87" s="36"/>
      <c r="B87" s="41"/>
      <c r="C87" s="271" t="s">
        <v>19</v>
      </c>
      <c r="D87" s="271" t="s">
        <v>582</v>
      </c>
      <c r="E87" s="19" t="s">
        <v>19</v>
      </c>
      <c r="F87" s="272">
        <v>57.8</v>
      </c>
      <c r="G87" s="36"/>
      <c r="H87" s="41"/>
    </row>
    <row r="88" spans="1:8" s="2" customFormat="1" ht="16.899999999999999" customHeight="1">
      <c r="A88" s="36"/>
      <c r="B88" s="41"/>
      <c r="C88" s="271" t="s">
        <v>140</v>
      </c>
      <c r="D88" s="271" t="s">
        <v>230</v>
      </c>
      <c r="E88" s="19" t="s">
        <v>19</v>
      </c>
      <c r="F88" s="272">
        <v>162.1</v>
      </c>
      <c r="G88" s="36"/>
      <c r="H88" s="41"/>
    </row>
    <row r="89" spans="1:8" s="2" customFormat="1" ht="16.899999999999999" customHeight="1">
      <c r="A89" s="36"/>
      <c r="B89" s="41"/>
      <c r="C89" s="273" t="s">
        <v>1804</v>
      </c>
      <c r="D89" s="36"/>
      <c r="E89" s="36"/>
      <c r="F89" s="36"/>
      <c r="G89" s="36"/>
      <c r="H89" s="41"/>
    </row>
    <row r="90" spans="1:8" s="2" customFormat="1" ht="22.5">
      <c r="A90" s="36"/>
      <c r="B90" s="41"/>
      <c r="C90" s="271" t="s">
        <v>576</v>
      </c>
      <c r="D90" s="271" t="s">
        <v>1806</v>
      </c>
      <c r="E90" s="19" t="s">
        <v>97</v>
      </c>
      <c r="F90" s="272">
        <v>625.95000000000005</v>
      </c>
      <c r="G90" s="36"/>
      <c r="H90" s="41"/>
    </row>
    <row r="91" spans="1:8" s="2" customFormat="1" ht="16.899999999999999" customHeight="1">
      <c r="A91" s="36"/>
      <c r="B91" s="41"/>
      <c r="C91" s="271" t="s">
        <v>247</v>
      </c>
      <c r="D91" s="271" t="s">
        <v>1823</v>
      </c>
      <c r="E91" s="19" t="s">
        <v>97</v>
      </c>
      <c r="F91" s="272">
        <v>162.1</v>
      </c>
      <c r="G91" s="36"/>
      <c r="H91" s="41"/>
    </row>
    <row r="92" spans="1:8" s="2" customFormat="1" ht="16.899999999999999" customHeight="1">
      <c r="A92" s="36"/>
      <c r="B92" s="41"/>
      <c r="C92" s="271" t="s">
        <v>1608</v>
      </c>
      <c r="D92" s="271" t="s">
        <v>1808</v>
      </c>
      <c r="E92" s="19" t="s">
        <v>97</v>
      </c>
      <c r="F92" s="272">
        <v>634.755</v>
      </c>
      <c r="G92" s="36"/>
      <c r="H92" s="41"/>
    </row>
    <row r="93" spans="1:8" s="2" customFormat="1" ht="22.5">
      <c r="A93" s="36"/>
      <c r="B93" s="41"/>
      <c r="C93" s="271" t="s">
        <v>1617</v>
      </c>
      <c r="D93" s="271" t="s">
        <v>1618</v>
      </c>
      <c r="E93" s="19" t="s">
        <v>97</v>
      </c>
      <c r="F93" s="272">
        <v>634.755</v>
      </c>
      <c r="G93" s="36"/>
      <c r="H93" s="41"/>
    </row>
    <row r="94" spans="1:8" s="2" customFormat="1" ht="22.5">
      <c r="A94" s="36"/>
      <c r="B94" s="41"/>
      <c r="C94" s="271" t="s">
        <v>1621</v>
      </c>
      <c r="D94" s="271" t="s">
        <v>1809</v>
      </c>
      <c r="E94" s="19" t="s">
        <v>97</v>
      </c>
      <c r="F94" s="272">
        <v>317.37799999999999</v>
      </c>
      <c r="G94" s="36"/>
      <c r="H94" s="41"/>
    </row>
    <row r="95" spans="1:8" s="2" customFormat="1" ht="16.899999999999999" customHeight="1">
      <c r="A95" s="36"/>
      <c r="B95" s="41"/>
      <c r="C95" s="271" t="s">
        <v>1640</v>
      </c>
      <c r="D95" s="271" t="s">
        <v>1810</v>
      </c>
      <c r="E95" s="19" t="s">
        <v>97</v>
      </c>
      <c r="F95" s="272">
        <v>1112.25</v>
      </c>
      <c r="G95" s="36"/>
      <c r="H95" s="41"/>
    </row>
    <row r="96" spans="1:8" s="2" customFormat="1" ht="16.899999999999999" customHeight="1">
      <c r="A96" s="36"/>
      <c r="B96" s="41"/>
      <c r="C96" s="271" t="s">
        <v>1646</v>
      </c>
      <c r="D96" s="271" t="s">
        <v>1811</v>
      </c>
      <c r="E96" s="19" t="s">
        <v>97</v>
      </c>
      <c r="F96" s="272">
        <v>1112.25</v>
      </c>
      <c r="G96" s="36"/>
      <c r="H96" s="41"/>
    </row>
    <row r="97" spans="1:8" s="2" customFormat="1" ht="16.899999999999999" customHeight="1">
      <c r="A97" s="36"/>
      <c r="B97" s="41"/>
      <c r="C97" s="267" t="s">
        <v>135</v>
      </c>
      <c r="D97" s="268" t="s">
        <v>135</v>
      </c>
      <c r="E97" s="269" t="s">
        <v>104</v>
      </c>
      <c r="F97" s="270">
        <v>2.7450000000000001</v>
      </c>
      <c r="G97" s="36"/>
      <c r="H97" s="41"/>
    </row>
    <row r="98" spans="1:8" s="2" customFormat="1" ht="16.899999999999999" customHeight="1">
      <c r="A98" s="36"/>
      <c r="B98" s="41"/>
      <c r="C98" s="271" t="s">
        <v>19</v>
      </c>
      <c r="D98" s="271" t="s">
        <v>289</v>
      </c>
      <c r="E98" s="19" t="s">
        <v>19</v>
      </c>
      <c r="F98" s="272">
        <v>0</v>
      </c>
      <c r="G98" s="36"/>
      <c r="H98" s="41"/>
    </row>
    <row r="99" spans="1:8" s="2" customFormat="1" ht="16.899999999999999" customHeight="1">
      <c r="A99" s="36"/>
      <c r="B99" s="41"/>
      <c r="C99" s="271" t="s">
        <v>19</v>
      </c>
      <c r="D99" s="271" t="s">
        <v>337</v>
      </c>
      <c r="E99" s="19" t="s">
        <v>19</v>
      </c>
      <c r="F99" s="272">
        <v>0</v>
      </c>
      <c r="G99" s="36"/>
      <c r="H99" s="41"/>
    </row>
    <row r="100" spans="1:8" s="2" customFormat="1" ht="16.899999999999999" customHeight="1">
      <c r="A100" s="36"/>
      <c r="B100" s="41"/>
      <c r="C100" s="271" t="s">
        <v>19</v>
      </c>
      <c r="D100" s="271" t="s">
        <v>338</v>
      </c>
      <c r="E100" s="19" t="s">
        <v>19</v>
      </c>
      <c r="F100" s="272">
        <v>0</v>
      </c>
      <c r="G100" s="36"/>
      <c r="H100" s="41"/>
    </row>
    <row r="101" spans="1:8" s="2" customFormat="1" ht="16.899999999999999" customHeight="1">
      <c r="A101" s="36"/>
      <c r="B101" s="41"/>
      <c r="C101" s="271" t="s">
        <v>19</v>
      </c>
      <c r="D101" s="271" t="s">
        <v>786</v>
      </c>
      <c r="E101" s="19" t="s">
        <v>19</v>
      </c>
      <c r="F101" s="272">
        <v>0</v>
      </c>
      <c r="G101" s="36"/>
      <c r="H101" s="41"/>
    </row>
    <row r="102" spans="1:8" s="2" customFormat="1" ht="16.899999999999999" customHeight="1">
      <c r="A102" s="36"/>
      <c r="B102" s="41"/>
      <c r="C102" s="271" t="s">
        <v>19</v>
      </c>
      <c r="D102" s="271" t="s">
        <v>1071</v>
      </c>
      <c r="E102" s="19" t="s">
        <v>19</v>
      </c>
      <c r="F102" s="272">
        <v>2.7450000000000001</v>
      </c>
      <c r="G102" s="36"/>
      <c r="H102" s="41"/>
    </row>
    <row r="103" spans="1:8" s="2" customFormat="1" ht="16.899999999999999" customHeight="1">
      <c r="A103" s="36"/>
      <c r="B103" s="41"/>
      <c r="C103" s="271" t="s">
        <v>135</v>
      </c>
      <c r="D103" s="271" t="s">
        <v>207</v>
      </c>
      <c r="E103" s="19" t="s">
        <v>19</v>
      </c>
      <c r="F103" s="272">
        <v>2.7450000000000001</v>
      </c>
      <c r="G103" s="36"/>
      <c r="H103" s="41"/>
    </row>
    <row r="104" spans="1:8" s="2" customFormat="1" ht="16.899999999999999" customHeight="1">
      <c r="A104" s="36"/>
      <c r="B104" s="41"/>
      <c r="C104" s="273" t="s">
        <v>1804</v>
      </c>
      <c r="D104" s="36"/>
      <c r="E104" s="36"/>
      <c r="F104" s="36"/>
      <c r="G104" s="36"/>
      <c r="H104" s="41"/>
    </row>
    <row r="105" spans="1:8" s="2" customFormat="1" ht="16.899999999999999" customHeight="1">
      <c r="A105" s="36"/>
      <c r="B105" s="41"/>
      <c r="C105" s="271" t="s">
        <v>1068</v>
      </c>
      <c r="D105" s="271" t="s">
        <v>1069</v>
      </c>
      <c r="E105" s="19" t="s">
        <v>104</v>
      </c>
      <c r="F105" s="272">
        <v>2.7450000000000001</v>
      </c>
      <c r="G105" s="36"/>
      <c r="H105" s="41"/>
    </row>
    <row r="106" spans="1:8" s="2" customFormat="1" ht="16.899999999999999" customHeight="1">
      <c r="A106" s="36"/>
      <c r="B106" s="41"/>
      <c r="C106" s="271" t="s">
        <v>1095</v>
      </c>
      <c r="D106" s="271" t="s">
        <v>1805</v>
      </c>
      <c r="E106" s="19" t="s">
        <v>104</v>
      </c>
      <c r="F106" s="272">
        <v>42.030999999999999</v>
      </c>
      <c r="G106" s="36"/>
      <c r="H106" s="41"/>
    </row>
    <row r="107" spans="1:8" s="2" customFormat="1" ht="16.899999999999999" customHeight="1">
      <c r="A107" s="36"/>
      <c r="B107" s="41"/>
      <c r="C107" s="267" t="s">
        <v>103</v>
      </c>
      <c r="D107" s="268" t="s">
        <v>103</v>
      </c>
      <c r="E107" s="269" t="s">
        <v>104</v>
      </c>
      <c r="F107" s="270">
        <v>1.044</v>
      </c>
      <c r="G107" s="36"/>
      <c r="H107" s="41"/>
    </row>
    <row r="108" spans="1:8" s="2" customFormat="1" ht="16.899999999999999" customHeight="1">
      <c r="A108" s="36"/>
      <c r="B108" s="41"/>
      <c r="C108" s="273" t="s">
        <v>1804</v>
      </c>
      <c r="D108" s="36"/>
      <c r="E108" s="36"/>
      <c r="F108" s="36"/>
      <c r="G108" s="36"/>
      <c r="H108" s="41"/>
    </row>
    <row r="109" spans="1:8" s="2" customFormat="1" ht="16.899999999999999" customHeight="1">
      <c r="A109" s="36"/>
      <c r="B109" s="41"/>
      <c r="C109" s="271" t="s">
        <v>945</v>
      </c>
      <c r="D109" s="271" t="s">
        <v>946</v>
      </c>
      <c r="E109" s="19" t="s">
        <v>104</v>
      </c>
      <c r="F109" s="272">
        <v>1.044</v>
      </c>
      <c r="G109" s="36"/>
      <c r="H109" s="41"/>
    </row>
    <row r="110" spans="1:8" s="2" customFormat="1" ht="16.899999999999999" customHeight="1">
      <c r="A110" s="36"/>
      <c r="B110" s="41"/>
      <c r="C110" s="271" t="s">
        <v>1095</v>
      </c>
      <c r="D110" s="271" t="s">
        <v>1805</v>
      </c>
      <c r="E110" s="19" t="s">
        <v>104</v>
      </c>
      <c r="F110" s="272">
        <v>42.030999999999999</v>
      </c>
      <c r="G110" s="36"/>
      <c r="H110" s="41"/>
    </row>
    <row r="111" spans="1:8" s="2" customFormat="1" ht="16.899999999999999" customHeight="1">
      <c r="A111" s="36"/>
      <c r="B111" s="41"/>
      <c r="C111" s="267" t="s">
        <v>106</v>
      </c>
      <c r="D111" s="268" t="s">
        <v>107</v>
      </c>
      <c r="E111" s="269" t="s">
        <v>104</v>
      </c>
      <c r="F111" s="270">
        <v>0.94199999999999995</v>
      </c>
      <c r="G111" s="36"/>
      <c r="H111" s="41"/>
    </row>
    <row r="112" spans="1:8" s="2" customFormat="1" ht="16.899999999999999" customHeight="1">
      <c r="A112" s="36"/>
      <c r="B112" s="41"/>
      <c r="C112" s="273" t="s">
        <v>1804</v>
      </c>
      <c r="D112" s="36"/>
      <c r="E112" s="36"/>
      <c r="F112" s="36"/>
      <c r="G112" s="36"/>
      <c r="H112" s="41"/>
    </row>
    <row r="113" spans="1:8" s="2" customFormat="1" ht="16.899999999999999" customHeight="1">
      <c r="A113" s="36"/>
      <c r="B113" s="41"/>
      <c r="C113" s="271" t="s">
        <v>952</v>
      </c>
      <c r="D113" s="271" t="s">
        <v>953</v>
      </c>
      <c r="E113" s="19" t="s">
        <v>104</v>
      </c>
      <c r="F113" s="272">
        <v>0.94199999999999995</v>
      </c>
      <c r="G113" s="36"/>
      <c r="H113" s="41"/>
    </row>
    <row r="114" spans="1:8" s="2" customFormat="1" ht="16.899999999999999" customHeight="1">
      <c r="A114" s="36"/>
      <c r="B114" s="41"/>
      <c r="C114" s="271" t="s">
        <v>1095</v>
      </c>
      <c r="D114" s="271" t="s">
        <v>1805</v>
      </c>
      <c r="E114" s="19" t="s">
        <v>104</v>
      </c>
      <c r="F114" s="272">
        <v>42.030999999999999</v>
      </c>
      <c r="G114" s="36"/>
      <c r="H114" s="41"/>
    </row>
    <row r="115" spans="1:8" s="2" customFormat="1" ht="16.899999999999999" customHeight="1">
      <c r="A115" s="36"/>
      <c r="B115" s="41"/>
      <c r="C115" s="267" t="s">
        <v>109</v>
      </c>
      <c r="D115" s="268" t="s">
        <v>110</v>
      </c>
      <c r="E115" s="269" t="s">
        <v>104</v>
      </c>
      <c r="F115" s="270">
        <v>4.7960000000000003</v>
      </c>
      <c r="G115" s="36"/>
      <c r="H115" s="41"/>
    </row>
    <row r="116" spans="1:8" s="2" customFormat="1" ht="16.899999999999999" customHeight="1">
      <c r="A116" s="36"/>
      <c r="B116" s="41"/>
      <c r="C116" s="271" t="s">
        <v>19</v>
      </c>
      <c r="D116" s="271" t="s">
        <v>203</v>
      </c>
      <c r="E116" s="19" t="s">
        <v>19</v>
      </c>
      <c r="F116" s="272">
        <v>0</v>
      </c>
      <c r="G116" s="36"/>
      <c r="H116" s="41"/>
    </row>
    <row r="117" spans="1:8" s="2" customFormat="1" ht="16.899999999999999" customHeight="1">
      <c r="A117" s="36"/>
      <c r="B117" s="41"/>
      <c r="C117" s="271" t="s">
        <v>19</v>
      </c>
      <c r="D117" s="271" t="s">
        <v>801</v>
      </c>
      <c r="E117" s="19" t="s">
        <v>19</v>
      </c>
      <c r="F117" s="272">
        <v>0</v>
      </c>
      <c r="G117" s="36"/>
      <c r="H117" s="41"/>
    </row>
    <row r="118" spans="1:8" s="2" customFormat="1" ht="16.899999999999999" customHeight="1">
      <c r="A118" s="36"/>
      <c r="B118" s="41"/>
      <c r="C118" s="271" t="s">
        <v>19</v>
      </c>
      <c r="D118" s="271" t="s">
        <v>338</v>
      </c>
      <c r="E118" s="19" t="s">
        <v>19</v>
      </c>
      <c r="F118" s="272">
        <v>0</v>
      </c>
      <c r="G118" s="36"/>
      <c r="H118" s="41"/>
    </row>
    <row r="119" spans="1:8" s="2" customFormat="1" ht="16.899999999999999" customHeight="1">
      <c r="A119" s="36"/>
      <c r="B119" s="41"/>
      <c r="C119" s="271" t="s">
        <v>19</v>
      </c>
      <c r="D119" s="271" t="s">
        <v>968</v>
      </c>
      <c r="E119" s="19" t="s">
        <v>19</v>
      </c>
      <c r="F119" s="272">
        <v>0.27</v>
      </c>
      <c r="G119" s="36"/>
      <c r="H119" s="41"/>
    </row>
    <row r="120" spans="1:8" s="2" customFormat="1" ht="16.899999999999999" customHeight="1">
      <c r="A120" s="36"/>
      <c r="B120" s="41"/>
      <c r="C120" s="271" t="s">
        <v>19</v>
      </c>
      <c r="D120" s="271" t="s">
        <v>969</v>
      </c>
      <c r="E120" s="19" t="s">
        <v>19</v>
      </c>
      <c r="F120" s="272">
        <v>0.129</v>
      </c>
      <c r="G120" s="36"/>
      <c r="H120" s="41"/>
    </row>
    <row r="121" spans="1:8" s="2" customFormat="1" ht="16.899999999999999" customHeight="1">
      <c r="A121" s="36"/>
      <c r="B121" s="41"/>
      <c r="C121" s="271" t="s">
        <v>19</v>
      </c>
      <c r="D121" s="271" t="s">
        <v>970</v>
      </c>
      <c r="E121" s="19" t="s">
        <v>19</v>
      </c>
      <c r="F121" s="272">
        <v>0.14099999999999999</v>
      </c>
      <c r="G121" s="36"/>
      <c r="H121" s="41"/>
    </row>
    <row r="122" spans="1:8" s="2" customFormat="1" ht="16.899999999999999" customHeight="1">
      <c r="A122" s="36"/>
      <c r="B122" s="41"/>
      <c r="C122" s="271" t="s">
        <v>19</v>
      </c>
      <c r="D122" s="271" t="s">
        <v>971</v>
      </c>
      <c r="E122" s="19" t="s">
        <v>19</v>
      </c>
      <c r="F122" s="272">
        <v>0.152</v>
      </c>
      <c r="G122" s="36"/>
      <c r="H122" s="41"/>
    </row>
    <row r="123" spans="1:8" s="2" customFormat="1" ht="16.899999999999999" customHeight="1">
      <c r="A123" s="36"/>
      <c r="B123" s="41"/>
      <c r="C123" s="271" t="s">
        <v>19</v>
      </c>
      <c r="D123" s="271" t="s">
        <v>972</v>
      </c>
      <c r="E123" s="19" t="s">
        <v>19</v>
      </c>
      <c r="F123" s="272">
        <v>0.13500000000000001</v>
      </c>
      <c r="G123" s="36"/>
      <c r="H123" s="41"/>
    </row>
    <row r="124" spans="1:8" s="2" customFormat="1" ht="16.899999999999999" customHeight="1">
      <c r="A124" s="36"/>
      <c r="B124" s="41"/>
      <c r="C124" s="271" t="s">
        <v>19</v>
      </c>
      <c r="D124" s="271" t="s">
        <v>973</v>
      </c>
      <c r="E124" s="19" t="s">
        <v>19</v>
      </c>
      <c r="F124" s="272">
        <v>0.156</v>
      </c>
      <c r="G124" s="36"/>
      <c r="H124" s="41"/>
    </row>
    <row r="125" spans="1:8" s="2" customFormat="1" ht="16.899999999999999" customHeight="1">
      <c r="A125" s="36"/>
      <c r="B125" s="41"/>
      <c r="C125" s="271" t="s">
        <v>19</v>
      </c>
      <c r="D125" s="271" t="s">
        <v>974</v>
      </c>
      <c r="E125" s="19" t="s">
        <v>19</v>
      </c>
      <c r="F125" s="272">
        <v>0.46</v>
      </c>
      <c r="G125" s="36"/>
      <c r="H125" s="41"/>
    </row>
    <row r="126" spans="1:8" s="2" customFormat="1" ht="16.899999999999999" customHeight="1">
      <c r="A126" s="36"/>
      <c r="B126" s="41"/>
      <c r="C126" s="271" t="s">
        <v>19</v>
      </c>
      <c r="D126" s="271" t="s">
        <v>975</v>
      </c>
      <c r="E126" s="19" t="s">
        <v>19</v>
      </c>
      <c r="F126" s="272">
        <v>3.3530000000000002</v>
      </c>
      <c r="G126" s="36"/>
      <c r="H126" s="41"/>
    </row>
    <row r="127" spans="1:8" s="2" customFormat="1" ht="16.899999999999999" customHeight="1">
      <c r="A127" s="36"/>
      <c r="B127" s="41"/>
      <c r="C127" s="271" t="s">
        <v>109</v>
      </c>
      <c r="D127" s="271" t="s">
        <v>207</v>
      </c>
      <c r="E127" s="19" t="s">
        <v>19</v>
      </c>
      <c r="F127" s="272">
        <v>4.7960000000000003</v>
      </c>
      <c r="G127" s="36"/>
      <c r="H127" s="41"/>
    </row>
    <row r="128" spans="1:8" s="2" customFormat="1" ht="16.899999999999999" customHeight="1">
      <c r="A128" s="36"/>
      <c r="B128" s="41"/>
      <c r="C128" s="273" t="s">
        <v>1804</v>
      </c>
      <c r="D128" s="36"/>
      <c r="E128" s="36"/>
      <c r="F128" s="36"/>
      <c r="G128" s="36"/>
      <c r="H128" s="41"/>
    </row>
    <row r="129" spans="1:8" s="2" customFormat="1" ht="16.899999999999999" customHeight="1">
      <c r="A129" s="36"/>
      <c r="B129" s="41"/>
      <c r="C129" s="271" t="s">
        <v>965</v>
      </c>
      <c r="D129" s="271" t="s">
        <v>966</v>
      </c>
      <c r="E129" s="19" t="s">
        <v>104</v>
      </c>
      <c r="F129" s="272">
        <v>4.7960000000000003</v>
      </c>
      <c r="G129" s="36"/>
      <c r="H129" s="41"/>
    </row>
    <row r="130" spans="1:8" s="2" customFormat="1" ht="16.899999999999999" customHeight="1">
      <c r="A130" s="36"/>
      <c r="B130" s="41"/>
      <c r="C130" s="271" t="s">
        <v>1095</v>
      </c>
      <c r="D130" s="271" t="s">
        <v>1805</v>
      </c>
      <c r="E130" s="19" t="s">
        <v>104</v>
      </c>
      <c r="F130" s="272">
        <v>42.030999999999999</v>
      </c>
      <c r="G130" s="36"/>
      <c r="H130" s="41"/>
    </row>
    <row r="131" spans="1:8" s="2" customFormat="1" ht="16.899999999999999" customHeight="1">
      <c r="A131" s="36"/>
      <c r="B131" s="41"/>
      <c r="C131" s="267" t="s">
        <v>112</v>
      </c>
      <c r="D131" s="268" t="s">
        <v>113</v>
      </c>
      <c r="E131" s="269" t="s">
        <v>104</v>
      </c>
      <c r="F131" s="270">
        <v>1.1659999999999999</v>
      </c>
      <c r="G131" s="36"/>
      <c r="H131" s="41"/>
    </row>
    <row r="132" spans="1:8" s="2" customFormat="1" ht="16.899999999999999" customHeight="1">
      <c r="A132" s="36"/>
      <c r="B132" s="41"/>
      <c r="C132" s="271" t="s">
        <v>19</v>
      </c>
      <c r="D132" s="271" t="s">
        <v>203</v>
      </c>
      <c r="E132" s="19" t="s">
        <v>19</v>
      </c>
      <c r="F132" s="272">
        <v>0</v>
      </c>
      <c r="G132" s="36"/>
      <c r="H132" s="41"/>
    </row>
    <row r="133" spans="1:8" s="2" customFormat="1" ht="16.899999999999999" customHeight="1">
      <c r="A133" s="36"/>
      <c r="B133" s="41"/>
      <c r="C133" s="271" t="s">
        <v>19</v>
      </c>
      <c r="D133" s="271" t="s">
        <v>801</v>
      </c>
      <c r="E133" s="19" t="s">
        <v>19</v>
      </c>
      <c r="F133" s="272">
        <v>0</v>
      </c>
      <c r="G133" s="36"/>
      <c r="H133" s="41"/>
    </row>
    <row r="134" spans="1:8" s="2" customFormat="1" ht="16.899999999999999" customHeight="1">
      <c r="A134" s="36"/>
      <c r="B134" s="41"/>
      <c r="C134" s="271" t="s">
        <v>19</v>
      </c>
      <c r="D134" s="271" t="s">
        <v>338</v>
      </c>
      <c r="E134" s="19" t="s">
        <v>19</v>
      </c>
      <c r="F134" s="272">
        <v>0</v>
      </c>
      <c r="G134" s="36"/>
      <c r="H134" s="41"/>
    </row>
    <row r="135" spans="1:8" s="2" customFormat="1" ht="16.899999999999999" customHeight="1">
      <c r="A135" s="36"/>
      <c r="B135" s="41"/>
      <c r="C135" s="271" t="s">
        <v>19</v>
      </c>
      <c r="D135" s="271" t="s">
        <v>981</v>
      </c>
      <c r="E135" s="19" t="s">
        <v>19</v>
      </c>
      <c r="F135" s="272">
        <v>2.9000000000000001E-2</v>
      </c>
      <c r="G135" s="36"/>
      <c r="H135" s="41"/>
    </row>
    <row r="136" spans="1:8" s="2" customFormat="1" ht="16.899999999999999" customHeight="1">
      <c r="A136" s="36"/>
      <c r="B136" s="41"/>
      <c r="C136" s="271" t="s">
        <v>19</v>
      </c>
      <c r="D136" s="271" t="s">
        <v>982</v>
      </c>
      <c r="E136" s="19" t="s">
        <v>19</v>
      </c>
      <c r="F136" s="272">
        <v>2.7E-2</v>
      </c>
      <c r="G136" s="36"/>
      <c r="H136" s="41"/>
    </row>
    <row r="137" spans="1:8" s="2" customFormat="1" ht="16.899999999999999" customHeight="1">
      <c r="A137" s="36"/>
      <c r="B137" s="41"/>
      <c r="C137" s="271" t="s">
        <v>19</v>
      </c>
      <c r="D137" s="271" t="s">
        <v>983</v>
      </c>
      <c r="E137" s="19" t="s">
        <v>19</v>
      </c>
      <c r="F137" s="272">
        <v>4.9000000000000002E-2</v>
      </c>
      <c r="G137" s="36"/>
      <c r="H137" s="41"/>
    </row>
    <row r="138" spans="1:8" s="2" customFormat="1" ht="16.899999999999999" customHeight="1">
      <c r="A138" s="36"/>
      <c r="B138" s="41"/>
      <c r="C138" s="271" t="s">
        <v>19</v>
      </c>
      <c r="D138" s="271" t="s">
        <v>984</v>
      </c>
      <c r="E138" s="19" t="s">
        <v>19</v>
      </c>
      <c r="F138" s="272">
        <v>0.216</v>
      </c>
      <c r="G138" s="36"/>
      <c r="H138" s="41"/>
    </row>
    <row r="139" spans="1:8" s="2" customFormat="1" ht="16.899999999999999" customHeight="1">
      <c r="A139" s="36"/>
      <c r="B139" s="41"/>
      <c r="C139" s="271" t="s">
        <v>19</v>
      </c>
      <c r="D139" s="271" t="s">
        <v>985</v>
      </c>
      <c r="E139" s="19" t="s">
        <v>19</v>
      </c>
      <c r="F139" s="272">
        <v>4.7E-2</v>
      </c>
      <c r="G139" s="36"/>
      <c r="H139" s="41"/>
    </row>
    <row r="140" spans="1:8" s="2" customFormat="1" ht="16.899999999999999" customHeight="1">
      <c r="A140" s="36"/>
      <c r="B140" s="41"/>
      <c r="C140" s="271" t="s">
        <v>19</v>
      </c>
      <c r="D140" s="271" t="s">
        <v>986</v>
      </c>
      <c r="E140" s="19" t="s">
        <v>19</v>
      </c>
      <c r="F140" s="272">
        <v>3.5999999999999997E-2</v>
      </c>
      <c r="G140" s="36"/>
      <c r="H140" s="41"/>
    </row>
    <row r="141" spans="1:8" s="2" customFormat="1" ht="16.899999999999999" customHeight="1">
      <c r="A141" s="36"/>
      <c r="B141" s="41"/>
      <c r="C141" s="271" t="s">
        <v>19</v>
      </c>
      <c r="D141" s="271" t="s">
        <v>987</v>
      </c>
      <c r="E141" s="19" t="s">
        <v>19</v>
      </c>
      <c r="F141" s="272">
        <v>3.3000000000000002E-2</v>
      </c>
      <c r="G141" s="36"/>
      <c r="H141" s="41"/>
    </row>
    <row r="142" spans="1:8" s="2" customFormat="1" ht="16.899999999999999" customHeight="1">
      <c r="A142" s="36"/>
      <c r="B142" s="41"/>
      <c r="C142" s="271" t="s">
        <v>19</v>
      </c>
      <c r="D142" s="271" t="s">
        <v>988</v>
      </c>
      <c r="E142" s="19" t="s">
        <v>19</v>
      </c>
      <c r="F142" s="272">
        <v>4.8000000000000001E-2</v>
      </c>
      <c r="G142" s="36"/>
      <c r="H142" s="41"/>
    </row>
    <row r="143" spans="1:8" s="2" customFormat="1" ht="16.899999999999999" customHeight="1">
      <c r="A143" s="36"/>
      <c r="B143" s="41"/>
      <c r="C143" s="271" t="s">
        <v>19</v>
      </c>
      <c r="D143" s="271" t="s">
        <v>989</v>
      </c>
      <c r="E143" s="19" t="s">
        <v>19</v>
      </c>
      <c r="F143" s="272">
        <v>3.6999999999999998E-2</v>
      </c>
      <c r="G143" s="36"/>
      <c r="H143" s="41"/>
    </row>
    <row r="144" spans="1:8" s="2" customFormat="1" ht="16.899999999999999" customHeight="1">
      <c r="A144" s="36"/>
      <c r="B144" s="41"/>
      <c r="C144" s="271" t="s">
        <v>19</v>
      </c>
      <c r="D144" s="271" t="s">
        <v>990</v>
      </c>
      <c r="E144" s="19" t="s">
        <v>19</v>
      </c>
      <c r="F144" s="272">
        <v>5.2999999999999999E-2</v>
      </c>
      <c r="G144" s="36"/>
      <c r="H144" s="41"/>
    </row>
    <row r="145" spans="1:8" s="2" customFormat="1" ht="16.899999999999999" customHeight="1">
      <c r="A145" s="36"/>
      <c r="B145" s="41"/>
      <c r="C145" s="271" t="s">
        <v>19</v>
      </c>
      <c r="D145" s="271" t="s">
        <v>991</v>
      </c>
      <c r="E145" s="19" t="s">
        <v>19</v>
      </c>
      <c r="F145" s="272">
        <v>3.3000000000000002E-2</v>
      </c>
      <c r="G145" s="36"/>
      <c r="H145" s="41"/>
    </row>
    <row r="146" spans="1:8" s="2" customFormat="1" ht="16.899999999999999" customHeight="1">
      <c r="A146" s="36"/>
      <c r="B146" s="41"/>
      <c r="C146" s="271" t="s">
        <v>19</v>
      </c>
      <c r="D146" s="271" t="s">
        <v>992</v>
      </c>
      <c r="E146" s="19" t="s">
        <v>19</v>
      </c>
      <c r="F146" s="272">
        <v>1.7999999999999999E-2</v>
      </c>
      <c r="G146" s="36"/>
      <c r="H146" s="41"/>
    </row>
    <row r="147" spans="1:8" s="2" customFormat="1" ht="16.899999999999999" customHeight="1">
      <c r="A147" s="36"/>
      <c r="B147" s="41"/>
      <c r="C147" s="271" t="s">
        <v>19</v>
      </c>
      <c r="D147" s="271" t="s">
        <v>993</v>
      </c>
      <c r="E147" s="19" t="s">
        <v>19</v>
      </c>
      <c r="F147" s="272">
        <v>0.13700000000000001</v>
      </c>
      <c r="G147" s="36"/>
      <c r="H147" s="41"/>
    </row>
    <row r="148" spans="1:8" s="2" customFormat="1" ht="16.899999999999999" customHeight="1">
      <c r="A148" s="36"/>
      <c r="B148" s="41"/>
      <c r="C148" s="271" t="s">
        <v>19</v>
      </c>
      <c r="D148" s="271" t="s">
        <v>994</v>
      </c>
      <c r="E148" s="19" t="s">
        <v>19</v>
      </c>
      <c r="F148" s="272">
        <v>0.1</v>
      </c>
      <c r="G148" s="36"/>
      <c r="H148" s="41"/>
    </row>
    <row r="149" spans="1:8" s="2" customFormat="1" ht="16.899999999999999" customHeight="1">
      <c r="A149" s="36"/>
      <c r="B149" s="41"/>
      <c r="C149" s="271" t="s">
        <v>19</v>
      </c>
      <c r="D149" s="271" t="s">
        <v>995</v>
      </c>
      <c r="E149" s="19" t="s">
        <v>19</v>
      </c>
      <c r="F149" s="272">
        <v>6.7000000000000004E-2</v>
      </c>
      <c r="G149" s="36"/>
      <c r="H149" s="41"/>
    </row>
    <row r="150" spans="1:8" s="2" customFormat="1" ht="16.899999999999999" customHeight="1">
      <c r="A150" s="36"/>
      <c r="B150" s="41"/>
      <c r="C150" s="271" t="s">
        <v>19</v>
      </c>
      <c r="D150" s="271" t="s">
        <v>996</v>
      </c>
      <c r="E150" s="19" t="s">
        <v>19</v>
      </c>
      <c r="F150" s="272">
        <v>6.2E-2</v>
      </c>
      <c r="G150" s="36"/>
      <c r="H150" s="41"/>
    </row>
    <row r="151" spans="1:8" s="2" customFormat="1" ht="16.899999999999999" customHeight="1">
      <c r="A151" s="36"/>
      <c r="B151" s="41"/>
      <c r="C151" s="271" t="s">
        <v>19</v>
      </c>
      <c r="D151" s="271" t="s">
        <v>997</v>
      </c>
      <c r="E151" s="19" t="s">
        <v>19</v>
      </c>
      <c r="F151" s="272">
        <v>8.3000000000000004E-2</v>
      </c>
      <c r="G151" s="36"/>
      <c r="H151" s="41"/>
    </row>
    <row r="152" spans="1:8" s="2" customFormat="1" ht="16.899999999999999" customHeight="1">
      <c r="A152" s="36"/>
      <c r="B152" s="41"/>
      <c r="C152" s="271" t="s">
        <v>19</v>
      </c>
      <c r="D152" s="271" t="s">
        <v>998</v>
      </c>
      <c r="E152" s="19" t="s">
        <v>19</v>
      </c>
      <c r="F152" s="272">
        <v>7.2999999999999995E-2</v>
      </c>
      <c r="G152" s="36"/>
      <c r="H152" s="41"/>
    </row>
    <row r="153" spans="1:8" s="2" customFormat="1" ht="16.899999999999999" customHeight="1">
      <c r="A153" s="36"/>
      <c r="B153" s="41"/>
      <c r="C153" s="271" t="s">
        <v>19</v>
      </c>
      <c r="D153" s="271" t="s">
        <v>999</v>
      </c>
      <c r="E153" s="19" t="s">
        <v>19</v>
      </c>
      <c r="F153" s="272">
        <v>1.7999999999999999E-2</v>
      </c>
      <c r="G153" s="36"/>
      <c r="H153" s="41"/>
    </row>
    <row r="154" spans="1:8" s="2" customFormat="1" ht="16.899999999999999" customHeight="1">
      <c r="A154" s="36"/>
      <c r="B154" s="41"/>
      <c r="C154" s="271" t="s">
        <v>112</v>
      </c>
      <c r="D154" s="271" t="s">
        <v>207</v>
      </c>
      <c r="E154" s="19" t="s">
        <v>19</v>
      </c>
      <c r="F154" s="272">
        <v>1.1659999999999999</v>
      </c>
      <c r="G154" s="36"/>
      <c r="H154" s="41"/>
    </row>
    <row r="155" spans="1:8" s="2" customFormat="1" ht="16.899999999999999" customHeight="1">
      <c r="A155" s="36"/>
      <c r="B155" s="41"/>
      <c r="C155" s="273" t="s">
        <v>1804</v>
      </c>
      <c r="D155" s="36"/>
      <c r="E155" s="36"/>
      <c r="F155" s="36"/>
      <c r="G155" s="36"/>
      <c r="H155" s="41"/>
    </row>
    <row r="156" spans="1:8" s="2" customFormat="1" ht="16.899999999999999" customHeight="1">
      <c r="A156" s="36"/>
      <c r="B156" s="41"/>
      <c r="C156" s="271" t="s">
        <v>978</v>
      </c>
      <c r="D156" s="271" t="s">
        <v>979</v>
      </c>
      <c r="E156" s="19" t="s">
        <v>104</v>
      </c>
      <c r="F156" s="272">
        <v>1.1659999999999999</v>
      </c>
      <c r="G156" s="36"/>
      <c r="H156" s="41"/>
    </row>
    <row r="157" spans="1:8" s="2" customFormat="1" ht="16.899999999999999" customHeight="1">
      <c r="A157" s="36"/>
      <c r="B157" s="41"/>
      <c r="C157" s="271" t="s">
        <v>1095</v>
      </c>
      <c r="D157" s="271" t="s">
        <v>1805</v>
      </c>
      <c r="E157" s="19" t="s">
        <v>104</v>
      </c>
      <c r="F157" s="272">
        <v>42.030999999999999</v>
      </c>
      <c r="G157" s="36"/>
      <c r="H157" s="41"/>
    </row>
    <row r="158" spans="1:8" s="2" customFormat="1" ht="16.899999999999999" customHeight="1">
      <c r="A158" s="36"/>
      <c r="B158" s="41"/>
      <c r="C158" s="267" t="s">
        <v>129</v>
      </c>
      <c r="D158" s="268" t="s">
        <v>130</v>
      </c>
      <c r="E158" s="269" t="s">
        <v>104</v>
      </c>
      <c r="F158" s="270">
        <v>0.84499999999999997</v>
      </c>
      <c r="G158" s="36"/>
      <c r="H158" s="41"/>
    </row>
    <row r="159" spans="1:8" s="2" customFormat="1" ht="16.899999999999999" customHeight="1">
      <c r="A159" s="36"/>
      <c r="B159" s="41"/>
      <c r="C159" s="271" t="s">
        <v>19</v>
      </c>
      <c r="D159" s="271" t="s">
        <v>203</v>
      </c>
      <c r="E159" s="19" t="s">
        <v>19</v>
      </c>
      <c r="F159" s="272">
        <v>0</v>
      </c>
      <c r="G159" s="36"/>
      <c r="H159" s="41"/>
    </row>
    <row r="160" spans="1:8" s="2" customFormat="1" ht="16.899999999999999" customHeight="1">
      <c r="A160" s="36"/>
      <c r="B160" s="41"/>
      <c r="C160" s="271" t="s">
        <v>19</v>
      </c>
      <c r="D160" s="271" t="s">
        <v>801</v>
      </c>
      <c r="E160" s="19" t="s">
        <v>19</v>
      </c>
      <c r="F160" s="272">
        <v>0</v>
      </c>
      <c r="G160" s="36"/>
      <c r="H160" s="41"/>
    </row>
    <row r="161" spans="1:8" s="2" customFormat="1" ht="16.899999999999999" customHeight="1">
      <c r="A161" s="36"/>
      <c r="B161" s="41"/>
      <c r="C161" s="271" t="s">
        <v>19</v>
      </c>
      <c r="D161" s="271" t="s">
        <v>338</v>
      </c>
      <c r="E161" s="19" t="s">
        <v>19</v>
      </c>
      <c r="F161" s="272">
        <v>0</v>
      </c>
      <c r="G161" s="36"/>
      <c r="H161" s="41"/>
    </row>
    <row r="162" spans="1:8" s="2" customFormat="1" ht="16.899999999999999" customHeight="1">
      <c r="A162" s="36"/>
      <c r="B162" s="41"/>
      <c r="C162" s="271" t="s">
        <v>19</v>
      </c>
      <c r="D162" s="271" t="s">
        <v>1030</v>
      </c>
      <c r="E162" s="19" t="s">
        <v>19</v>
      </c>
      <c r="F162" s="272">
        <v>0.157</v>
      </c>
      <c r="G162" s="36"/>
      <c r="H162" s="41"/>
    </row>
    <row r="163" spans="1:8" s="2" customFormat="1" ht="16.899999999999999" customHeight="1">
      <c r="A163" s="36"/>
      <c r="B163" s="41"/>
      <c r="C163" s="271" t="s">
        <v>19</v>
      </c>
      <c r="D163" s="271" t="s">
        <v>1031</v>
      </c>
      <c r="E163" s="19" t="s">
        <v>19</v>
      </c>
      <c r="F163" s="272">
        <v>0.253</v>
      </c>
      <c r="G163" s="36"/>
      <c r="H163" s="41"/>
    </row>
    <row r="164" spans="1:8" s="2" customFormat="1" ht="16.899999999999999" customHeight="1">
      <c r="A164" s="36"/>
      <c r="B164" s="41"/>
      <c r="C164" s="271" t="s">
        <v>19</v>
      </c>
      <c r="D164" s="271" t="s">
        <v>1032</v>
      </c>
      <c r="E164" s="19" t="s">
        <v>19</v>
      </c>
      <c r="F164" s="272">
        <v>0.20200000000000001</v>
      </c>
      <c r="G164" s="36"/>
      <c r="H164" s="41"/>
    </row>
    <row r="165" spans="1:8" s="2" customFormat="1" ht="16.899999999999999" customHeight="1">
      <c r="A165" s="36"/>
      <c r="B165" s="41"/>
      <c r="C165" s="271" t="s">
        <v>19</v>
      </c>
      <c r="D165" s="271" t="s">
        <v>1033</v>
      </c>
      <c r="E165" s="19" t="s">
        <v>19</v>
      </c>
      <c r="F165" s="272">
        <v>0.23300000000000001</v>
      </c>
      <c r="G165" s="36"/>
      <c r="H165" s="41"/>
    </row>
    <row r="166" spans="1:8" s="2" customFormat="1" ht="16.899999999999999" customHeight="1">
      <c r="A166" s="36"/>
      <c r="B166" s="41"/>
      <c r="C166" s="271" t="s">
        <v>129</v>
      </c>
      <c r="D166" s="271" t="s">
        <v>207</v>
      </c>
      <c r="E166" s="19" t="s">
        <v>19</v>
      </c>
      <c r="F166" s="272">
        <v>0.84499999999999997</v>
      </c>
      <c r="G166" s="36"/>
      <c r="H166" s="41"/>
    </row>
    <row r="167" spans="1:8" s="2" customFormat="1" ht="16.899999999999999" customHeight="1">
      <c r="A167" s="36"/>
      <c r="B167" s="41"/>
      <c r="C167" s="273" t="s">
        <v>1804</v>
      </c>
      <c r="D167" s="36"/>
      <c r="E167" s="36"/>
      <c r="F167" s="36"/>
      <c r="G167" s="36"/>
      <c r="H167" s="41"/>
    </row>
    <row r="168" spans="1:8" s="2" customFormat="1" ht="16.899999999999999" customHeight="1">
      <c r="A168" s="36"/>
      <c r="B168" s="41"/>
      <c r="C168" s="271" t="s">
        <v>1027</v>
      </c>
      <c r="D168" s="271" t="s">
        <v>1028</v>
      </c>
      <c r="E168" s="19" t="s">
        <v>104</v>
      </c>
      <c r="F168" s="272">
        <v>0.84499999999999997</v>
      </c>
      <c r="G168" s="36"/>
      <c r="H168" s="41"/>
    </row>
    <row r="169" spans="1:8" s="2" customFormat="1" ht="16.899999999999999" customHeight="1">
      <c r="A169" s="36"/>
      <c r="B169" s="41"/>
      <c r="C169" s="271" t="s">
        <v>1095</v>
      </c>
      <c r="D169" s="271" t="s">
        <v>1805</v>
      </c>
      <c r="E169" s="19" t="s">
        <v>104</v>
      </c>
      <c r="F169" s="272">
        <v>42.030999999999999</v>
      </c>
      <c r="G169" s="36"/>
      <c r="H169" s="41"/>
    </row>
    <row r="170" spans="1:8" s="2" customFormat="1" ht="16.899999999999999" customHeight="1">
      <c r="A170" s="36"/>
      <c r="B170" s="41"/>
      <c r="C170" s="267" t="s">
        <v>116</v>
      </c>
      <c r="D170" s="268" t="s">
        <v>117</v>
      </c>
      <c r="E170" s="269" t="s">
        <v>104</v>
      </c>
      <c r="F170" s="270">
        <v>6.3E-2</v>
      </c>
      <c r="G170" s="36"/>
      <c r="H170" s="41"/>
    </row>
    <row r="171" spans="1:8" s="2" customFormat="1" ht="16.899999999999999" customHeight="1">
      <c r="A171" s="36"/>
      <c r="B171" s="41"/>
      <c r="C171" s="271" t="s">
        <v>19</v>
      </c>
      <c r="D171" s="271" t="s">
        <v>203</v>
      </c>
      <c r="E171" s="19" t="s">
        <v>19</v>
      </c>
      <c r="F171" s="272">
        <v>0</v>
      </c>
      <c r="G171" s="36"/>
      <c r="H171" s="41"/>
    </row>
    <row r="172" spans="1:8" s="2" customFormat="1" ht="16.899999999999999" customHeight="1">
      <c r="A172" s="36"/>
      <c r="B172" s="41"/>
      <c r="C172" s="271" t="s">
        <v>19</v>
      </c>
      <c r="D172" s="271" t="s">
        <v>801</v>
      </c>
      <c r="E172" s="19" t="s">
        <v>19</v>
      </c>
      <c r="F172" s="272">
        <v>0</v>
      </c>
      <c r="G172" s="36"/>
      <c r="H172" s="41"/>
    </row>
    <row r="173" spans="1:8" s="2" customFormat="1" ht="16.899999999999999" customHeight="1">
      <c r="A173" s="36"/>
      <c r="B173" s="41"/>
      <c r="C173" s="271" t="s">
        <v>19</v>
      </c>
      <c r="D173" s="271" t="s">
        <v>338</v>
      </c>
      <c r="E173" s="19" t="s">
        <v>19</v>
      </c>
      <c r="F173" s="272">
        <v>0</v>
      </c>
      <c r="G173" s="36"/>
      <c r="H173" s="41"/>
    </row>
    <row r="174" spans="1:8" s="2" customFormat="1" ht="16.899999999999999" customHeight="1">
      <c r="A174" s="36"/>
      <c r="B174" s="41"/>
      <c r="C174" s="271" t="s">
        <v>19</v>
      </c>
      <c r="D174" s="271" t="s">
        <v>1005</v>
      </c>
      <c r="E174" s="19" t="s">
        <v>19</v>
      </c>
      <c r="F174" s="272">
        <v>0.04</v>
      </c>
      <c r="G174" s="36"/>
      <c r="H174" s="41"/>
    </row>
    <row r="175" spans="1:8" s="2" customFormat="1" ht="16.899999999999999" customHeight="1">
      <c r="A175" s="36"/>
      <c r="B175" s="41"/>
      <c r="C175" s="271" t="s">
        <v>19</v>
      </c>
      <c r="D175" s="271" t="s">
        <v>1006</v>
      </c>
      <c r="E175" s="19" t="s">
        <v>19</v>
      </c>
      <c r="F175" s="272">
        <v>2.3E-2</v>
      </c>
      <c r="G175" s="36"/>
      <c r="H175" s="41"/>
    </row>
    <row r="176" spans="1:8" s="2" customFormat="1" ht="16.899999999999999" customHeight="1">
      <c r="A176" s="36"/>
      <c r="B176" s="41"/>
      <c r="C176" s="271" t="s">
        <v>116</v>
      </c>
      <c r="D176" s="271" t="s">
        <v>207</v>
      </c>
      <c r="E176" s="19" t="s">
        <v>19</v>
      </c>
      <c r="F176" s="272">
        <v>6.3E-2</v>
      </c>
      <c r="G176" s="36"/>
      <c r="H176" s="41"/>
    </row>
    <row r="177" spans="1:8" s="2" customFormat="1" ht="16.899999999999999" customHeight="1">
      <c r="A177" s="36"/>
      <c r="B177" s="41"/>
      <c r="C177" s="273" t="s">
        <v>1804</v>
      </c>
      <c r="D177" s="36"/>
      <c r="E177" s="36"/>
      <c r="F177" s="36"/>
      <c r="G177" s="36"/>
      <c r="H177" s="41"/>
    </row>
    <row r="178" spans="1:8" s="2" customFormat="1" ht="16.899999999999999" customHeight="1">
      <c r="A178" s="36"/>
      <c r="B178" s="41"/>
      <c r="C178" s="271" t="s">
        <v>1002</v>
      </c>
      <c r="D178" s="271" t="s">
        <v>1003</v>
      </c>
      <c r="E178" s="19" t="s">
        <v>104</v>
      </c>
      <c r="F178" s="272">
        <v>6.3E-2</v>
      </c>
      <c r="G178" s="36"/>
      <c r="H178" s="41"/>
    </row>
    <row r="179" spans="1:8" s="2" customFormat="1" ht="16.899999999999999" customHeight="1">
      <c r="A179" s="36"/>
      <c r="B179" s="41"/>
      <c r="C179" s="271" t="s">
        <v>1095</v>
      </c>
      <c r="D179" s="271" t="s">
        <v>1805</v>
      </c>
      <c r="E179" s="19" t="s">
        <v>104</v>
      </c>
      <c r="F179" s="272">
        <v>42.030999999999999</v>
      </c>
      <c r="G179" s="36"/>
      <c r="H179" s="41"/>
    </row>
    <row r="180" spans="1:8" s="2" customFormat="1" ht="16.899999999999999" customHeight="1">
      <c r="A180" s="36"/>
      <c r="B180" s="41"/>
      <c r="C180" s="267" t="s">
        <v>120</v>
      </c>
      <c r="D180" s="268" t="s">
        <v>121</v>
      </c>
      <c r="E180" s="269" t="s">
        <v>104</v>
      </c>
      <c r="F180" s="270">
        <v>2.0640000000000001</v>
      </c>
      <c r="G180" s="36"/>
      <c r="H180" s="41"/>
    </row>
    <row r="181" spans="1:8" s="2" customFormat="1" ht="16.899999999999999" customHeight="1">
      <c r="A181" s="36"/>
      <c r="B181" s="41"/>
      <c r="C181" s="271" t="s">
        <v>19</v>
      </c>
      <c r="D181" s="271" t="s">
        <v>203</v>
      </c>
      <c r="E181" s="19" t="s">
        <v>19</v>
      </c>
      <c r="F181" s="272">
        <v>0</v>
      </c>
      <c r="G181" s="36"/>
      <c r="H181" s="41"/>
    </row>
    <row r="182" spans="1:8" s="2" customFormat="1" ht="16.899999999999999" customHeight="1">
      <c r="A182" s="36"/>
      <c r="B182" s="41"/>
      <c r="C182" s="271" t="s">
        <v>19</v>
      </c>
      <c r="D182" s="271" t="s">
        <v>801</v>
      </c>
      <c r="E182" s="19" t="s">
        <v>19</v>
      </c>
      <c r="F182" s="272">
        <v>0</v>
      </c>
      <c r="G182" s="36"/>
      <c r="H182" s="41"/>
    </row>
    <row r="183" spans="1:8" s="2" customFormat="1" ht="16.899999999999999" customHeight="1">
      <c r="A183" s="36"/>
      <c r="B183" s="41"/>
      <c r="C183" s="271" t="s">
        <v>19</v>
      </c>
      <c r="D183" s="271" t="s">
        <v>338</v>
      </c>
      <c r="E183" s="19" t="s">
        <v>19</v>
      </c>
      <c r="F183" s="272">
        <v>0</v>
      </c>
      <c r="G183" s="36"/>
      <c r="H183" s="41"/>
    </row>
    <row r="184" spans="1:8" s="2" customFormat="1" ht="16.899999999999999" customHeight="1">
      <c r="A184" s="36"/>
      <c r="B184" s="41"/>
      <c r="C184" s="271" t="s">
        <v>19</v>
      </c>
      <c r="D184" s="271" t="s">
        <v>1012</v>
      </c>
      <c r="E184" s="19" t="s">
        <v>19</v>
      </c>
      <c r="F184" s="272">
        <v>2.0640000000000001</v>
      </c>
      <c r="G184" s="36"/>
      <c r="H184" s="41"/>
    </row>
    <row r="185" spans="1:8" s="2" customFormat="1" ht="16.899999999999999" customHeight="1">
      <c r="A185" s="36"/>
      <c r="B185" s="41"/>
      <c r="C185" s="271" t="s">
        <v>120</v>
      </c>
      <c r="D185" s="271" t="s">
        <v>207</v>
      </c>
      <c r="E185" s="19" t="s">
        <v>19</v>
      </c>
      <c r="F185" s="272">
        <v>2.0640000000000001</v>
      </c>
      <c r="G185" s="36"/>
      <c r="H185" s="41"/>
    </row>
    <row r="186" spans="1:8" s="2" customFormat="1" ht="16.899999999999999" customHeight="1">
      <c r="A186" s="36"/>
      <c r="B186" s="41"/>
      <c r="C186" s="273" t="s">
        <v>1804</v>
      </c>
      <c r="D186" s="36"/>
      <c r="E186" s="36"/>
      <c r="F186" s="36"/>
      <c r="G186" s="36"/>
      <c r="H186" s="41"/>
    </row>
    <row r="187" spans="1:8" s="2" customFormat="1" ht="16.899999999999999" customHeight="1">
      <c r="A187" s="36"/>
      <c r="B187" s="41"/>
      <c r="C187" s="271" t="s">
        <v>1009</v>
      </c>
      <c r="D187" s="271" t="s">
        <v>1010</v>
      </c>
      <c r="E187" s="19" t="s">
        <v>104</v>
      </c>
      <c r="F187" s="272">
        <v>2.0640000000000001</v>
      </c>
      <c r="G187" s="36"/>
      <c r="H187" s="41"/>
    </row>
    <row r="188" spans="1:8" s="2" customFormat="1" ht="16.899999999999999" customHeight="1">
      <c r="A188" s="36"/>
      <c r="B188" s="41"/>
      <c r="C188" s="271" t="s">
        <v>1095</v>
      </c>
      <c r="D188" s="271" t="s">
        <v>1805</v>
      </c>
      <c r="E188" s="19" t="s">
        <v>104</v>
      </c>
      <c r="F188" s="272">
        <v>42.030999999999999</v>
      </c>
      <c r="G188" s="36"/>
      <c r="H188" s="41"/>
    </row>
    <row r="189" spans="1:8" s="2" customFormat="1" ht="16.899999999999999" customHeight="1">
      <c r="A189" s="36"/>
      <c r="B189" s="41"/>
      <c r="C189" s="267" t="s">
        <v>123</v>
      </c>
      <c r="D189" s="268" t="s">
        <v>124</v>
      </c>
      <c r="E189" s="269" t="s">
        <v>104</v>
      </c>
      <c r="F189" s="270">
        <v>0.23200000000000001</v>
      </c>
      <c r="G189" s="36"/>
      <c r="H189" s="41"/>
    </row>
    <row r="190" spans="1:8" s="2" customFormat="1" ht="16.899999999999999" customHeight="1">
      <c r="A190" s="36"/>
      <c r="B190" s="41"/>
      <c r="C190" s="271" t="s">
        <v>19</v>
      </c>
      <c r="D190" s="271" t="s">
        <v>203</v>
      </c>
      <c r="E190" s="19" t="s">
        <v>19</v>
      </c>
      <c r="F190" s="272">
        <v>0</v>
      </c>
      <c r="G190" s="36"/>
      <c r="H190" s="41"/>
    </row>
    <row r="191" spans="1:8" s="2" customFormat="1" ht="16.899999999999999" customHeight="1">
      <c r="A191" s="36"/>
      <c r="B191" s="41"/>
      <c r="C191" s="271" t="s">
        <v>19</v>
      </c>
      <c r="D191" s="271" t="s">
        <v>801</v>
      </c>
      <c r="E191" s="19" t="s">
        <v>19</v>
      </c>
      <c r="F191" s="272">
        <v>0</v>
      </c>
      <c r="G191" s="36"/>
      <c r="H191" s="41"/>
    </row>
    <row r="192" spans="1:8" s="2" customFormat="1" ht="16.899999999999999" customHeight="1">
      <c r="A192" s="36"/>
      <c r="B192" s="41"/>
      <c r="C192" s="271" t="s">
        <v>19</v>
      </c>
      <c r="D192" s="271" t="s">
        <v>338</v>
      </c>
      <c r="E192" s="19" t="s">
        <v>19</v>
      </c>
      <c r="F192" s="272">
        <v>0</v>
      </c>
      <c r="G192" s="36"/>
      <c r="H192" s="41"/>
    </row>
    <row r="193" spans="1:8" s="2" customFormat="1" ht="16.899999999999999" customHeight="1">
      <c r="A193" s="36"/>
      <c r="B193" s="41"/>
      <c r="C193" s="271" t="s">
        <v>19</v>
      </c>
      <c r="D193" s="271" t="s">
        <v>1018</v>
      </c>
      <c r="E193" s="19" t="s">
        <v>19</v>
      </c>
      <c r="F193" s="272">
        <v>0.23200000000000001</v>
      </c>
      <c r="G193" s="36"/>
      <c r="H193" s="41"/>
    </row>
    <row r="194" spans="1:8" s="2" customFormat="1" ht="16.899999999999999" customHeight="1">
      <c r="A194" s="36"/>
      <c r="B194" s="41"/>
      <c r="C194" s="271" t="s">
        <v>123</v>
      </c>
      <c r="D194" s="271" t="s">
        <v>207</v>
      </c>
      <c r="E194" s="19" t="s">
        <v>19</v>
      </c>
      <c r="F194" s="272">
        <v>0.23200000000000001</v>
      </c>
      <c r="G194" s="36"/>
      <c r="H194" s="41"/>
    </row>
    <row r="195" spans="1:8" s="2" customFormat="1" ht="16.899999999999999" customHeight="1">
      <c r="A195" s="36"/>
      <c r="B195" s="41"/>
      <c r="C195" s="273" t="s">
        <v>1804</v>
      </c>
      <c r="D195" s="36"/>
      <c r="E195" s="36"/>
      <c r="F195" s="36"/>
      <c r="G195" s="36"/>
      <c r="H195" s="41"/>
    </row>
    <row r="196" spans="1:8" s="2" customFormat="1" ht="16.899999999999999" customHeight="1">
      <c r="A196" s="36"/>
      <c r="B196" s="41"/>
      <c r="C196" s="271" t="s">
        <v>1015</v>
      </c>
      <c r="D196" s="271" t="s">
        <v>1016</v>
      </c>
      <c r="E196" s="19" t="s">
        <v>104</v>
      </c>
      <c r="F196" s="272">
        <v>0.23200000000000001</v>
      </c>
      <c r="G196" s="36"/>
      <c r="H196" s="41"/>
    </row>
    <row r="197" spans="1:8" s="2" customFormat="1" ht="16.899999999999999" customHeight="1">
      <c r="A197" s="36"/>
      <c r="B197" s="41"/>
      <c r="C197" s="271" t="s">
        <v>1095</v>
      </c>
      <c r="D197" s="271" t="s">
        <v>1805</v>
      </c>
      <c r="E197" s="19" t="s">
        <v>104</v>
      </c>
      <c r="F197" s="272">
        <v>42.030999999999999</v>
      </c>
      <c r="G197" s="36"/>
      <c r="H197" s="41"/>
    </row>
    <row r="198" spans="1:8" s="2" customFormat="1" ht="16.899999999999999" customHeight="1">
      <c r="A198" s="36"/>
      <c r="B198" s="41"/>
      <c r="C198" s="267" t="s">
        <v>126</v>
      </c>
      <c r="D198" s="268" t="s">
        <v>127</v>
      </c>
      <c r="E198" s="269" t="s">
        <v>104</v>
      </c>
      <c r="F198" s="270">
        <v>0.04</v>
      </c>
      <c r="G198" s="36"/>
      <c r="H198" s="41"/>
    </row>
    <row r="199" spans="1:8" s="2" customFormat="1" ht="16.899999999999999" customHeight="1">
      <c r="A199" s="36"/>
      <c r="B199" s="41"/>
      <c r="C199" s="271" t="s">
        <v>19</v>
      </c>
      <c r="D199" s="271" t="s">
        <v>203</v>
      </c>
      <c r="E199" s="19" t="s">
        <v>19</v>
      </c>
      <c r="F199" s="272">
        <v>0</v>
      </c>
      <c r="G199" s="36"/>
      <c r="H199" s="41"/>
    </row>
    <row r="200" spans="1:8" s="2" customFormat="1" ht="16.899999999999999" customHeight="1">
      <c r="A200" s="36"/>
      <c r="B200" s="41"/>
      <c r="C200" s="271" t="s">
        <v>19</v>
      </c>
      <c r="D200" s="271" t="s">
        <v>801</v>
      </c>
      <c r="E200" s="19" t="s">
        <v>19</v>
      </c>
      <c r="F200" s="272">
        <v>0</v>
      </c>
      <c r="G200" s="36"/>
      <c r="H200" s="41"/>
    </row>
    <row r="201" spans="1:8" s="2" customFormat="1" ht="16.899999999999999" customHeight="1">
      <c r="A201" s="36"/>
      <c r="B201" s="41"/>
      <c r="C201" s="271" t="s">
        <v>19</v>
      </c>
      <c r="D201" s="271" t="s">
        <v>338</v>
      </c>
      <c r="E201" s="19" t="s">
        <v>19</v>
      </c>
      <c r="F201" s="272">
        <v>0</v>
      </c>
      <c r="G201" s="36"/>
      <c r="H201" s="41"/>
    </row>
    <row r="202" spans="1:8" s="2" customFormat="1" ht="16.899999999999999" customHeight="1">
      <c r="A202" s="36"/>
      <c r="B202" s="41"/>
      <c r="C202" s="271" t="s">
        <v>19</v>
      </c>
      <c r="D202" s="271" t="s">
        <v>1024</v>
      </c>
      <c r="E202" s="19" t="s">
        <v>19</v>
      </c>
      <c r="F202" s="272">
        <v>0.04</v>
      </c>
      <c r="G202" s="36"/>
      <c r="H202" s="41"/>
    </row>
    <row r="203" spans="1:8" s="2" customFormat="1" ht="16.899999999999999" customHeight="1">
      <c r="A203" s="36"/>
      <c r="B203" s="41"/>
      <c r="C203" s="271" t="s">
        <v>126</v>
      </c>
      <c r="D203" s="271" t="s">
        <v>207</v>
      </c>
      <c r="E203" s="19" t="s">
        <v>19</v>
      </c>
      <c r="F203" s="272">
        <v>0.04</v>
      </c>
      <c r="G203" s="36"/>
      <c r="H203" s="41"/>
    </row>
    <row r="204" spans="1:8" s="2" customFormat="1" ht="16.899999999999999" customHeight="1">
      <c r="A204" s="36"/>
      <c r="B204" s="41"/>
      <c r="C204" s="273" t="s">
        <v>1804</v>
      </c>
      <c r="D204" s="36"/>
      <c r="E204" s="36"/>
      <c r="F204" s="36"/>
      <c r="G204" s="36"/>
      <c r="H204" s="41"/>
    </row>
    <row r="205" spans="1:8" s="2" customFormat="1" ht="16.899999999999999" customHeight="1">
      <c r="A205" s="36"/>
      <c r="B205" s="41"/>
      <c r="C205" s="271" t="s">
        <v>1021</v>
      </c>
      <c r="D205" s="271" t="s">
        <v>1022</v>
      </c>
      <c r="E205" s="19" t="s">
        <v>104</v>
      </c>
      <c r="F205" s="272">
        <v>0.04</v>
      </c>
      <c r="G205" s="36"/>
      <c r="H205" s="41"/>
    </row>
    <row r="206" spans="1:8" s="2" customFormat="1" ht="16.899999999999999" customHeight="1">
      <c r="A206" s="36"/>
      <c r="B206" s="41"/>
      <c r="C206" s="271" t="s">
        <v>1095</v>
      </c>
      <c r="D206" s="271" t="s">
        <v>1805</v>
      </c>
      <c r="E206" s="19" t="s">
        <v>104</v>
      </c>
      <c r="F206" s="272">
        <v>42.030999999999999</v>
      </c>
      <c r="G206" s="36"/>
      <c r="H206" s="41"/>
    </row>
    <row r="207" spans="1:8" s="2" customFormat="1" ht="16.899999999999999" customHeight="1">
      <c r="A207" s="36"/>
      <c r="B207" s="41"/>
      <c r="C207" s="267" t="s">
        <v>95</v>
      </c>
      <c r="D207" s="268" t="s">
        <v>96</v>
      </c>
      <c r="E207" s="269" t="s">
        <v>97</v>
      </c>
      <c r="F207" s="270">
        <v>648</v>
      </c>
      <c r="G207" s="36"/>
      <c r="H207" s="41"/>
    </row>
    <row r="208" spans="1:8" s="2" customFormat="1" ht="16.899999999999999" customHeight="1">
      <c r="A208" s="36"/>
      <c r="B208" s="41"/>
      <c r="C208" s="271" t="s">
        <v>19</v>
      </c>
      <c r="D208" s="271" t="s">
        <v>289</v>
      </c>
      <c r="E208" s="19" t="s">
        <v>19</v>
      </c>
      <c r="F208" s="272">
        <v>0</v>
      </c>
      <c r="G208" s="36"/>
      <c r="H208" s="41"/>
    </row>
    <row r="209" spans="1:8" s="2" customFormat="1" ht="16.899999999999999" customHeight="1">
      <c r="A209" s="36"/>
      <c r="B209" s="41"/>
      <c r="C209" s="271" t="s">
        <v>19</v>
      </c>
      <c r="D209" s="271" t="s">
        <v>367</v>
      </c>
      <c r="E209" s="19" t="s">
        <v>19</v>
      </c>
      <c r="F209" s="272">
        <v>0</v>
      </c>
      <c r="G209" s="36"/>
      <c r="H209" s="41"/>
    </row>
    <row r="210" spans="1:8" s="2" customFormat="1" ht="16.899999999999999" customHeight="1">
      <c r="A210" s="36"/>
      <c r="B210" s="41"/>
      <c r="C210" s="271" t="s">
        <v>19</v>
      </c>
      <c r="D210" s="271" t="s">
        <v>240</v>
      </c>
      <c r="E210" s="19" t="s">
        <v>19</v>
      </c>
      <c r="F210" s="272">
        <v>0</v>
      </c>
      <c r="G210" s="36"/>
      <c r="H210" s="41"/>
    </row>
    <row r="211" spans="1:8" s="2" customFormat="1" ht="16.899999999999999" customHeight="1">
      <c r="A211" s="36"/>
      <c r="B211" s="41"/>
      <c r="C211" s="271" t="s">
        <v>19</v>
      </c>
      <c r="D211" s="271" t="s">
        <v>376</v>
      </c>
      <c r="E211" s="19" t="s">
        <v>19</v>
      </c>
      <c r="F211" s="272">
        <v>648</v>
      </c>
      <c r="G211" s="36"/>
      <c r="H211" s="41"/>
    </row>
    <row r="212" spans="1:8" s="2" customFormat="1" ht="16.899999999999999" customHeight="1">
      <c r="A212" s="36"/>
      <c r="B212" s="41"/>
      <c r="C212" s="271" t="s">
        <v>95</v>
      </c>
      <c r="D212" s="271" t="s">
        <v>207</v>
      </c>
      <c r="E212" s="19" t="s">
        <v>19</v>
      </c>
      <c r="F212" s="272">
        <v>648</v>
      </c>
      <c r="G212" s="36"/>
      <c r="H212" s="41"/>
    </row>
    <row r="213" spans="1:8" s="2" customFormat="1" ht="16.899999999999999" customHeight="1">
      <c r="A213" s="36"/>
      <c r="B213" s="41"/>
      <c r="C213" s="273" t="s">
        <v>1804</v>
      </c>
      <c r="D213" s="36"/>
      <c r="E213" s="36"/>
      <c r="F213" s="36"/>
      <c r="G213" s="36"/>
      <c r="H213" s="41"/>
    </row>
    <row r="214" spans="1:8" s="2" customFormat="1" ht="22.5">
      <c r="A214" s="36"/>
      <c r="B214" s="41"/>
      <c r="C214" s="271" t="s">
        <v>372</v>
      </c>
      <c r="D214" s="271" t="s">
        <v>1824</v>
      </c>
      <c r="E214" s="19" t="s">
        <v>97</v>
      </c>
      <c r="F214" s="272">
        <v>648</v>
      </c>
      <c r="G214" s="36"/>
      <c r="H214" s="41"/>
    </row>
    <row r="215" spans="1:8" s="2" customFormat="1" ht="22.5">
      <c r="A215" s="36"/>
      <c r="B215" s="41"/>
      <c r="C215" s="271" t="s">
        <v>396</v>
      </c>
      <c r="D215" s="271" t="s">
        <v>1825</v>
      </c>
      <c r="E215" s="19" t="s">
        <v>97</v>
      </c>
      <c r="F215" s="272">
        <v>174960</v>
      </c>
      <c r="G215" s="36"/>
      <c r="H215" s="41"/>
    </row>
    <row r="216" spans="1:8" s="2" customFormat="1" ht="22.5">
      <c r="A216" s="36"/>
      <c r="B216" s="41"/>
      <c r="C216" s="271" t="s">
        <v>408</v>
      </c>
      <c r="D216" s="271" t="s">
        <v>1826</v>
      </c>
      <c r="E216" s="19" t="s">
        <v>97</v>
      </c>
      <c r="F216" s="272">
        <v>648</v>
      </c>
      <c r="G216" s="36"/>
      <c r="H216" s="41"/>
    </row>
    <row r="217" spans="1:8" s="2" customFormat="1" ht="22.5">
      <c r="A217" s="36"/>
      <c r="B217" s="41"/>
      <c r="C217" s="271" t="s">
        <v>478</v>
      </c>
      <c r="D217" s="271" t="s">
        <v>479</v>
      </c>
      <c r="E217" s="19" t="s">
        <v>97</v>
      </c>
      <c r="F217" s="272">
        <v>825</v>
      </c>
      <c r="G217" s="36"/>
      <c r="H217" s="41"/>
    </row>
    <row r="218" spans="1:8" s="2" customFormat="1" ht="22.5">
      <c r="A218" s="36"/>
      <c r="B218" s="41"/>
      <c r="C218" s="271" t="s">
        <v>482</v>
      </c>
      <c r="D218" s="271" t="s">
        <v>1827</v>
      </c>
      <c r="E218" s="19" t="s">
        <v>97</v>
      </c>
      <c r="F218" s="272">
        <v>222750</v>
      </c>
      <c r="G218" s="36"/>
      <c r="H218" s="41"/>
    </row>
    <row r="219" spans="1:8" s="2" customFormat="1" ht="22.5">
      <c r="A219" s="36"/>
      <c r="B219" s="41"/>
      <c r="C219" s="271" t="s">
        <v>487</v>
      </c>
      <c r="D219" s="271" t="s">
        <v>488</v>
      </c>
      <c r="E219" s="19" t="s">
        <v>97</v>
      </c>
      <c r="F219" s="272">
        <v>825</v>
      </c>
      <c r="G219" s="36"/>
      <c r="H219" s="41"/>
    </row>
    <row r="220" spans="1:8" s="2" customFormat="1" ht="16.899999999999999" customHeight="1">
      <c r="A220" s="36"/>
      <c r="B220" s="41"/>
      <c r="C220" s="267" t="s">
        <v>99</v>
      </c>
      <c r="D220" s="268" t="s">
        <v>100</v>
      </c>
      <c r="E220" s="269" t="s">
        <v>97</v>
      </c>
      <c r="F220" s="270">
        <v>177</v>
      </c>
      <c r="G220" s="36"/>
      <c r="H220" s="41"/>
    </row>
    <row r="221" spans="1:8" s="2" customFormat="1" ht="16.899999999999999" customHeight="1">
      <c r="A221" s="36"/>
      <c r="B221" s="41"/>
      <c r="C221" s="271" t="s">
        <v>19</v>
      </c>
      <c r="D221" s="271" t="s">
        <v>289</v>
      </c>
      <c r="E221" s="19" t="s">
        <v>19</v>
      </c>
      <c r="F221" s="272">
        <v>0</v>
      </c>
      <c r="G221" s="36"/>
      <c r="H221" s="41"/>
    </row>
    <row r="222" spans="1:8" s="2" customFormat="1" ht="16.899999999999999" customHeight="1">
      <c r="A222" s="36"/>
      <c r="B222" s="41"/>
      <c r="C222" s="271" t="s">
        <v>19</v>
      </c>
      <c r="D222" s="271" t="s">
        <v>367</v>
      </c>
      <c r="E222" s="19" t="s">
        <v>19</v>
      </c>
      <c r="F222" s="272">
        <v>0</v>
      </c>
      <c r="G222" s="36"/>
      <c r="H222" s="41"/>
    </row>
    <row r="223" spans="1:8" s="2" customFormat="1" ht="16.899999999999999" customHeight="1">
      <c r="A223" s="36"/>
      <c r="B223" s="41"/>
      <c r="C223" s="271" t="s">
        <v>19</v>
      </c>
      <c r="D223" s="271" t="s">
        <v>368</v>
      </c>
      <c r="E223" s="19" t="s">
        <v>19</v>
      </c>
      <c r="F223" s="272">
        <v>0</v>
      </c>
      <c r="G223" s="36"/>
      <c r="H223" s="41"/>
    </row>
    <row r="224" spans="1:8" s="2" customFormat="1" ht="16.899999999999999" customHeight="1">
      <c r="A224" s="36"/>
      <c r="B224" s="41"/>
      <c r="C224" s="271" t="s">
        <v>19</v>
      </c>
      <c r="D224" s="271" t="s">
        <v>369</v>
      </c>
      <c r="E224" s="19" t="s">
        <v>19</v>
      </c>
      <c r="F224" s="272">
        <v>115</v>
      </c>
      <c r="G224" s="36"/>
      <c r="H224" s="41"/>
    </row>
    <row r="225" spans="1:8" s="2" customFormat="1" ht="16.899999999999999" customHeight="1">
      <c r="A225" s="36"/>
      <c r="B225" s="41"/>
      <c r="C225" s="271" t="s">
        <v>19</v>
      </c>
      <c r="D225" s="271" t="s">
        <v>370</v>
      </c>
      <c r="E225" s="19" t="s">
        <v>19</v>
      </c>
      <c r="F225" s="272">
        <v>62</v>
      </c>
      <c r="G225" s="36"/>
      <c r="H225" s="41"/>
    </row>
    <row r="226" spans="1:8" s="2" customFormat="1" ht="16.899999999999999" customHeight="1">
      <c r="A226" s="36"/>
      <c r="B226" s="41"/>
      <c r="C226" s="271" t="s">
        <v>99</v>
      </c>
      <c r="D226" s="271" t="s">
        <v>207</v>
      </c>
      <c r="E226" s="19" t="s">
        <v>19</v>
      </c>
      <c r="F226" s="272">
        <v>177</v>
      </c>
      <c r="G226" s="36"/>
      <c r="H226" s="41"/>
    </row>
    <row r="227" spans="1:8" s="2" customFormat="1" ht="16.899999999999999" customHeight="1">
      <c r="A227" s="36"/>
      <c r="B227" s="41"/>
      <c r="C227" s="273" t="s">
        <v>1804</v>
      </c>
      <c r="D227" s="36"/>
      <c r="E227" s="36"/>
      <c r="F227" s="36"/>
      <c r="G227" s="36"/>
      <c r="H227" s="41"/>
    </row>
    <row r="228" spans="1:8" s="2" customFormat="1" ht="22.5">
      <c r="A228" s="36"/>
      <c r="B228" s="41"/>
      <c r="C228" s="271" t="s">
        <v>363</v>
      </c>
      <c r="D228" s="271" t="s">
        <v>1828</v>
      </c>
      <c r="E228" s="19" t="s">
        <v>97</v>
      </c>
      <c r="F228" s="272">
        <v>177</v>
      </c>
      <c r="G228" s="36"/>
      <c r="H228" s="41"/>
    </row>
    <row r="229" spans="1:8" s="2" customFormat="1" ht="22.5">
      <c r="A229" s="36"/>
      <c r="B229" s="41"/>
      <c r="C229" s="271" t="s">
        <v>389</v>
      </c>
      <c r="D229" s="271" t="s">
        <v>1829</v>
      </c>
      <c r="E229" s="19" t="s">
        <v>97</v>
      </c>
      <c r="F229" s="272">
        <v>47790</v>
      </c>
      <c r="G229" s="36"/>
      <c r="H229" s="41"/>
    </row>
    <row r="230" spans="1:8" s="2" customFormat="1" ht="22.5">
      <c r="A230" s="36"/>
      <c r="B230" s="41"/>
      <c r="C230" s="271" t="s">
        <v>413</v>
      </c>
      <c r="D230" s="271" t="s">
        <v>1830</v>
      </c>
      <c r="E230" s="19" t="s">
        <v>97</v>
      </c>
      <c r="F230" s="272">
        <v>177</v>
      </c>
      <c r="G230" s="36"/>
      <c r="H230" s="41"/>
    </row>
    <row r="231" spans="1:8" s="2" customFormat="1" ht="22.5">
      <c r="A231" s="36"/>
      <c r="B231" s="41"/>
      <c r="C231" s="271" t="s">
        <v>478</v>
      </c>
      <c r="D231" s="271" t="s">
        <v>479</v>
      </c>
      <c r="E231" s="19" t="s">
        <v>97</v>
      </c>
      <c r="F231" s="272">
        <v>825</v>
      </c>
      <c r="G231" s="36"/>
      <c r="H231" s="41"/>
    </row>
    <row r="232" spans="1:8" s="2" customFormat="1" ht="22.5">
      <c r="A232" s="36"/>
      <c r="B232" s="41"/>
      <c r="C232" s="271" t="s">
        <v>482</v>
      </c>
      <c r="D232" s="271" t="s">
        <v>1827</v>
      </c>
      <c r="E232" s="19" t="s">
        <v>97</v>
      </c>
      <c r="F232" s="272">
        <v>222750</v>
      </c>
      <c r="G232" s="36"/>
      <c r="H232" s="41"/>
    </row>
    <row r="233" spans="1:8" s="2" customFormat="1" ht="22.5">
      <c r="A233" s="36"/>
      <c r="B233" s="41"/>
      <c r="C233" s="271" t="s">
        <v>487</v>
      </c>
      <c r="D233" s="271" t="s">
        <v>488</v>
      </c>
      <c r="E233" s="19" t="s">
        <v>97</v>
      </c>
      <c r="F233" s="272">
        <v>825</v>
      </c>
      <c r="G233" s="36"/>
      <c r="H233" s="41"/>
    </row>
    <row r="234" spans="1:8" s="2" customFormat="1" ht="16.899999999999999" customHeight="1">
      <c r="A234" s="36"/>
      <c r="B234" s="41"/>
      <c r="C234" s="267" t="s">
        <v>1831</v>
      </c>
      <c r="D234" s="268" t="s">
        <v>1832</v>
      </c>
      <c r="E234" s="269" t="s">
        <v>97</v>
      </c>
      <c r="F234" s="270">
        <v>1264.96</v>
      </c>
      <c r="G234" s="36"/>
      <c r="H234" s="41"/>
    </row>
    <row r="235" spans="1:8" s="2" customFormat="1" ht="16.899999999999999" customHeight="1">
      <c r="A235" s="36"/>
      <c r="B235" s="41"/>
      <c r="C235" s="271" t="s">
        <v>19</v>
      </c>
      <c r="D235" s="271" t="s">
        <v>1833</v>
      </c>
      <c r="E235" s="19" t="s">
        <v>19</v>
      </c>
      <c r="F235" s="272">
        <v>0</v>
      </c>
      <c r="G235" s="36"/>
      <c r="H235" s="41"/>
    </row>
    <row r="236" spans="1:8" s="2" customFormat="1" ht="16.899999999999999" customHeight="1">
      <c r="A236" s="36"/>
      <c r="B236" s="41"/>
      <c r="C236" s="271" t="s">
        <v>19</v>
      </c>
      <c r="D236" s="271" t="s">
        <v>1834</v>
      </c>
      <c r="E236" s="19" t="s">
        <v>19</v>
      </c>
      <c r="F236" s="272">
        <v>0</v>
      </c>
      <c r="G236" s="36"/>
      <c r="H236" s="41"/>
    </row>
    <row r="237" spans="1:8" s="2" customFormat="1" ht="16.899999999999999" customHeight="1">
      <c r="A237" s="36"/>
      <c r="B237" s="41"/>
      <c r="C237" s="271" t="s">
        <v>19</v>
      </c>
      <c r="D237" s="271" t="s">
        <v>1835</v>
      </c>
      <c r="E237" s="19" t="s">
        <v>19</v>
      </c>
      <c r="F237" s="272">
        <v>112.08</v>
      </c>
      <c r="G237" s="36"/>
      <c r="H237" s="41"/>
    </row>
    <row r="238" spans="1:8" s="2" customFormat="1" ht="16.899999999999999" customHeight="1">
      <c r="A238" s="36"/>
      <c r="B238" s="41"/>
      <c r="C238" s="271" t="s">
        <v>19</v>
      </c>
      <c r="D238" s="271" t="s">
        <v>1836</v>
      </c>
      <c r="E238" s="19" t="s">
        <v>19</v>
      </c>
      <c r="F238" s="272">
        <v>13.61</v>
      </c>
      <c r="G238" s="36"/>
      <c r="H238" s="41"/>
    </row>
    <row r="239" spans="1:8" s="2" customFormat="1" ht="16.899999999999999" customHeight="1">
      <c r="A239" s="36"/>
      <c r="B239" s="41"/>
      <c r="C239" s="271" t="s">
        <v>19</v>
      </c>
      <c r="D239" s="271" t="s">
        <v>1837</v>
      </c>
      <c r="E239" s="19" t="s">
        <v>19</v>
      </c>
      <c r="F239" s="272">
        <v>36.299999999999997</v>
      </c>
      <c r="G239" s="36"/>
      <c r="H239" s="41"/>
    </row>
    <row r="240" spans="1:8" s="2" customFormat="1" ht="16.899999999999999" customHeight="1">
      <c r="A240" s="36"/>
      <c r="B240" s="41"/>
      <c r="C240" s="271" t="s">
        <v>19</v>
      </c>
      <c r="D240" s="271" t="s">
        <v>1838</v>
      </c>
      <c r="E240" s="19" t="s">
        <v>19</v>
      </c>
      <c r="F240" s="272">
        <v>137.51</v>
      </c>
      <c r="G240" s="36"/>
      <c r="H240" s="41"/>
    </row>
    <row r="241" spans="1:8" s="2" customFormat="1" ht="16.899999999999999" customHeight="1">
      <c r="A241" s="36"/>
      <c r="B241" s="41"/>
      <c r="C241" s="271" t="s">
        <v>19</v>
      </c>
      <c r="D241" s="271" t="s">
        <v>1839</v>
      </c>
      <c r="E241" s="19" t="s">
        <v>19</v>
      </c>
      <c r="F241" s="272">
        <v>36.81</v>
      </c>
      <c r="G241" s="36"/>
      <c r="H241" s="41"/>
    </row>
    <row r="242" spans="1:8" s="2" customFormat="1" ht="16.899999999999999" customHeight="1">
      <c r="A242" s="36"/>
      <c r="B242" s="41"/>
      <c r="C242" s="271" t="s">
        <v>19</v>
      </c>
      <c r="D242" s="271" t="s">
        <v>1840</v>
      </c>
      <c r="E242" s="19" t="s">
        <v>19</v>
      </c>
      <c r="F242" s="272">
        <v>72.22</v>
      </c>
      <c r="G242" s="36"/>
      <c r="H242" s="41"/>
    </row>
    <row r="243" spans="1:8" s="2" customFormat="1" ht="16.899999999999999" customHeight="1">
      <c r="A243" s="36"/>
      <c r="B243" s="41"/>
      <c r="C243" s="271" t="s">
        <v>19</v>
      </c>
      <c r="D243" s="271" t="s">
        <v>1841</v>
      </c>
      <c r="E243" s="19" t="s">
        <v>19</v>
      </c>
      <c r="F243" s="272">
        <v>54.93</v>
      </c>
      <c r="G243" s="36"/>
      <c r="H243" s="41"/>
    </row>
    <row r="244" spans="1:8" s="2" customFormat="1" ht="16.899999999999999" customHeight="1">
      <c r="A244" s="36"/>
      <c r="B244" s="41"/>
      <c r="C244" s="271" t="s">
        <v>19</v>
      </c>
      <c r="D244" s="271" t="s">
        <v>1842</v>
      </c>
      <c r="E244" s="19" t="s">
        <v>19</v>
      </c>
      <c r="F244" s="272">
        <v>61.37</v>
      </c>
      <c r="G244" s="36"/>
      <c r="H244" s="41"/>
    </row>
    <row r="245" spans="1:8" s="2" customFormat="1" ht="16.899999999999999" customHeight="1">
      <c r="A245" s="36"/>
      <c r="B245" s="41"/>
      <c r="C245" s="271" t="s">
        <v>19</v>
      </c>
      <c r="D245" s="271" t="s">
        <v>1843</v>
      </c>
      <c r="E245" s="19" t="s">
        <v>19</v>
      </c>
      <c r="F245" s="272">
        <v>36.07</v>
      </c>
      <c r="G245" s="36"/>
      <c r="H245" s="41"/>
    </row>
    <row r="246" spans="1:8" s="2" customFormat="1" ht="16.899999999999999" customHeight="1">
      <c r="A246" s="36"/>
      <c r="B246" s="41"/>
      <c r="C246" s="271" t="s">
        <v>19</v>
      </c>
      <c r="D246" s="271" t="s">
        <v>1844</v>
      </c>
      <c r="E246" s="19" t="s">
        <v>19</v>
      </c>
      <c r="F246" s="272">
        <v>64.069999999999993</v>
      </c>
      <c r="G246" s="36"/>
      <c r="H246" s="41"/>
    </row>
    <row r="247" spans="1:8" s="2" customFormat="1" ht="16.899999999999999" customHeight="1">
      <c r="A247" s="36"/>
      <c r="B247" s="41"/>
      <c r="C247" s="271" t="s">
        <v>19</v>
      </c>
      <c r="D247" s="271" t="s">
        <v>1845</v>
      </c>
      <c r="E247" s="19" t="s">
        <v>19</v>
      </c>
      <c r="F247" s="272">
        <v>71.349999999999994</v>
      </c>
      <c r="G247" s="36"/>
      <c r="H247" s="41"/>
    </row>
    <row r="248" spans="1:8" s="2" customFormat="1" ht="16.899999999999999" customHeight="1">
      <c r="A248" s="36"/>
      <c r="B248" s="41"/>
      <c r="C248" s="271" t="s">
        <v>19</v>
      </c>
      <c r="D248" s="271" t="s">
        <v>1846</v>
      </c>
      <c r="E248" s="19" t="s">
        <v>19</v>
      </c>
      <c r="F248" s="272">
        <v>37.94</v>
      </c>
      <c r="G248" s="36"/>
      <c r="H248" s="41"/>
    </row>
    <row r="249" spans="1:8" s="2" customFormat="1" ht="16.899999999999999" customHeight="1">
      <c r="A249" s="36"/>
      <c r="B249" s="41"/>
      <c r="C249" s="271" t="s">
        <v>19</v>
      </c>
      <c r="D249" s="271" t="s">
        <v>1847</v>
      </c>
      <c r="E249" s="19" t="s">
        <v>19</v>
      </c>
      <c r="F249" s="272">
        <v>28.76</v>
      </c>
      <c r="G249" s="36"/>
      <c r="H249" s="41"/>
    </row>
    <row r="250" spans="1:8" s="2" customFormat="1" ht="16.899999999999999" customHeight="1">
      <c r="A250" s="36"/>
      <c r="B250" s="41"/>
      <c r="C250" s="271" t="s">
        <v>19</v>
      </c>
      <c r="D250" s="271" t="s">
        <v>1848</v>
      </c>
      <c r="E250" s="19" t="s">
        <v>19</v>
      </c>
      <c r="F250" s="272">
        <v>87.55</v>
      </c>
      <c r="G250" s="36"/>
      <c r="H250" s="41"/>
    </row>
    <row r="251" spans="1:8" s="2" customFormat="1" ht="16.899999999999999" customHeight="1">
      <c r="A251" s="36"/>
      <c r="B251" s="41"/>
      <c r="C251" s="271" t="s">
        <v>19</v>
      </c>
      <c r="D251" s="271" t="s">
        <v>1849</v>
      </c>
      <c r="E251" s="19" t="s">
        <v>19</v>
      </c>
      <c r="F251" s="272">
        <v>23.09</v>
      </c>
      <c r="G251" s="36"/>
      <c r="H251" s="41"/>
    </row>
    <row r="252" spans="1:8" s="2" customFormat="1" ht="16.899999999999999" customHeight="1">
      <c r="A252" s="36"/>
      <c r="B252" s="41"/>
      <c r="C252" s="271" t="s">
        <v>19</v>
      </c>
      <c r="D252" s="271" t="s">
        <v>1850</v>
      </c>
      <c r="E252" s="19" t="s">
        <v>19</v>
      </c>
      <c r="F252" s="272">
        <v>391.3</v>
      </c>
      <c r="G252" s="36"/>
      <c r="H252" s="41"/>
    </row>
    <row r="253" spans="1:8" s="2" customFormat="1" ht="16.899999999999999" customHeight="1">
      <c r="A253" s="36"/>
      <c r="B253" s="41"/>
      <c r="C253" s="271" t="s">
        <v>1831</v>
      </c>
      <c r="D253" s="271" t="s">
        <v>207</v>
      </c>
      <c r="E253" s="19" t="s">
        <v>19</v>
      </c>
      <c r="F253" s="272">
        <v>1264.96</v>
      </c>
      <c r="G253" s="36"/>
      <c r="H253" s="41"/>
    </row>
    <row r="254" spans="1:8" s="2" customFormat="1" ht="7.35" customHeight="1">
      <c r="A254" s="36"/>
      <c r="B254" s="129"/>
      <c r="C254" s="130"/>
      <c r="D254" s="130"/>
      <c r="E254" s="130"/>
      <c r="F254" s="130"/>
      <c r="G254" s="130"/>
      <c r="H254" s="41"/>
    </row>
    <row r="255" spans="1:8" s="2" customFormat="1" ht="11.25">
      <c r="A255" s="36"/>
      <c r="B255" s="36"/>
      <c r="C255" s="36"/>
      <c r="D255" s="36"/>
      <c r="E255" s="36"/>
      <c r="F255" s="36"/>
      <c r="G255" s="36"/>
      <c r="H255" s="36"/>
    </row>
  </sheetData>
  <sheetProtection algorithmName="SHA-512" hashValue="fSF3dvBk0AgimAGF32UWh7hwOtLhUwrtt3Y7iZ0gu9Ja+47YEJ8bd4bZst/Muhv9hZOcRrvnBkP5LXua8G2J7A==" saltValue="2nvy2j2hamJ4qIDyDEL6ZggtVsdJExc34LgBvYcm+NsPWwbSwo4fUWy0xOhnOnWBt6TM74YFDYPLvrtwEaHpc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74" customWidth="1"/>
    <col min="2" max="2" width="1.6640625" style="274" customWidth="1"/>
    <col min="3" max="4" width="5" style="274" customWidth="1"/>
    <col min="5" max="5" width="11.6640625" style="274" customWidth="1"/>
    <col min="6" max="6" width="9.1640625" style="274" customWidth="1"/>
    <col min="7" max="7" width="5" style="274" customWidth="1"/>
    <col min="8" max="8" width="77.83203125" style="274" customWidth="1"/>
    <col min="9" max="10" width="20" style="274" customWidth="1"/>
    <col min="11" max="11" width="1.6640625" style="274" customWidth="1"/>
  </cols>
  <sheetData>
    <row r="1" spans="2:11" s="1" customFormat="1" ht="37.5" customHeight="1"/>
    <row r="2" spans="2:11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pans="2:11" s="17" customFormat="1" ht="45" customHeight="1">
      <c r="B3" s="278"/>
      <c r="C3" s="407" t="s">
        <v>1851</v>
      </c>
      <c r="D3" s="407"/>
      <c r="E3" s="407"/>
      <c r="F3" s="407"/>
      <c r="G3" s="407"/>
      <c r="H3" s="407"/>
      <c r="I3" s="407"/>
      <c r="J3" s="407"/>
      <c r="K3" s="279"/>
    </row>
    <row r="4" spans="2:11" s="1" customFormat="1" ht="25.5" customHeight="1">
      <c r="B4" s="280"/>
      <c r="C4" s="412" t="s">
        <v>1852</v>
      </c>
      <c r="D4" s="412"/>
      <c r="E4" s="412"/>
      <c r="F4" s="412"/>
      <c r="G4" s="412"/>
      <c r="H4" s="412"/>
      <c r="I4" s="412"/>
      <c r="J4" s="412"/>
      <c r="K4" s="281"/>
    </row>
    <row r="5" spans="2:11" s="1" customFormat="1" ht="5.25" customHeight="1">
      <c r="B5" s="280"/>
      <c r="C5" s="282"/>
      <c r="D5" s="282"/>
      <c r="E5" s="282"/>
      <c r="F5" s="282"/>
      <c r="G5" s="282"/>
      <c r="H5" s="282"/>
      <c r="I5" s="282"/>
      <c r="J5" s="282"/>
      <c r="K5" s="281"/>
    </row>
    <row r="6" spans="2:11" s="1" customFormat="1" ht="15" customHeight="1">
      <c r="B6" s="280"/>
      <c r="C6" s="411" t="s">
        <v>1853</v>
      </c>
      <c r="D6" s="411"/>
      <c r="E6" s="411"/>
      <c r="F6" s="411"/>
      <c r="G6" s="411"/>
      <c r="H6" s="411"/>
      <c r="I6" s="411"/>
      <c r="J6" s="411"/>
      <c r="K6" s="281"/>
    </row>
    <row r="7" spans="2:11" s="1" customFormat="1" ht="15" customHeight="1">
      <c r="B7" s="284"/>
      <c r="C7" s="411" t="s">
        <v>1854</v>
      </c>
      <c r="D7" s="411"/>
      <c r="E7" s="411"/>
      <c r="F7" s="411"/>
      <c r="G7" s="411"/>
      <c r="H7" s="411"/>
      <c r="I7" s="411"/>
      <c r="J7" s="411"/>
      <c r="K7" s="281"/>
    </row>
    <row r="8" spans="2:11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pans="2:11" s="1" customFormat="1" ht="15" customHeight="1">
      <c r="B9" s="284"/>
      <c r="C9" s="411" t="s">
        <v>1855</v>
      </c>
      <c r="D9" s="411"/>
      <c r="E9" s="411"/>
      <c r="F9" s="411"/>
      <c r="G9" s="411"/>
      <c r="H9" s="411"/>
      <c r="I9" s="411"/>
      <c r="J9" s="411"/>
      <c r="K9" s="281"/>
    </row>
    <row r="10" spans="2:11" s="1" customFormat="1" ht="15" customHeight="1">
      <c r="B10" s="284"/>
      <c r="C10" s="283"/>
      <c r="D10" s="411" t="s">
        <v>1856</v>
      </c>
      <c r="E10" s="411"/>
      <c r="F10" s="411"/>
      <c r="G10" s="411"/>
      <c r="H10" s="411"/>
      <c r="I10" s="411"/>
      <c r="J10" s="411"/>
      <c r="K10" s="281"/>
    </row>
    <row r="11" spans="2:11" s="1" customFormat="1" ht="15" customHeight="1">
      <c r="B11" s="284"/>
      <c r="C11" s="285"/>
      <c r="D11" s="411" t="s">
        <v>1857</v>
      </c>
      <c r="E11" s="411"/>
      <c r="F11" s="411"/>
      <c r="G11" s="411"/>
      <c r="H11" s="411"/>
      <c r="I11" s="411"/>
      <c r="J11" s="411"/>
      <c r="K11" s="281"/>
    </row>
    <row r="12" spans="2:11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pans="2:11" s="1" customFormat="1" ht="15" customHeight="1">
      <c r="B13" s="284"/>
      <c r="C13" s="285"/>
      <c r="D13" s="286" t="s">
        <v>1858</v>
      </c>
      <c r="E13" s="283"/>
      <c r="F13" s="283"/>
      <c r="G13" s="283"/>
      <c r="H13" s="283"/>
      <c r="I13" s="283"/>
      <c r="J13" s="283"/>
      <c r="K13" s="281"/>
    </row>
    <row r="14" spans="2:11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pans="2:11" s="1" customFormat="1" ht="15" customHeight="1">
      <c r="B15" s="284"/>
      <c r="C15" s="285"/>
      <c r="D15" s="411" t="s">
        <v>1859</v>
      </c>
      <c r="E15" s="411"/>
      <c r="F15" s="411"/>
      <c r="G15" s="411"/>
      <c r="H15" s="411"/>
      <c r="I15" s="411"/>
      <c r="J15" s="411"/>
      <c r="K15" s="281"/>
    </row>
    <row r="16" spans="2:11" s="1" customFormat="1" ht="15" customHeight="1">
      <c r="B16" s="284"/>
      <c r="C16" s="285"/>
      <c r="D16" s="411" t="s">
        <v>1860</v>
      </c>
      <c r="E16" s="411"/>
      <c r="F16" s="411"/>
      <c r="G16" s="411"/>
      <c r="H16" s="411"/>
      <c r="I16" s="411"/>
      <c r="J16" s="411"/>
      <c r="K16" s="281"/>
    </row>
    <row r="17" spans="2:11" s="1" customFormat="1" ht="15" customHeight="1">
      <c r="B17" s="284"/>
      <c r="C17" s="285"/>
      <c r="D17" s="411" t="s">
        <v>1861</v>
      </c>
      <c r="E17" s="411"/>
      <c r="F17" s="411"/>
      <c r="G17" s="411"/>
      <c r="H17" s="411"/>
      <c r="I17" s="411"/>
      <c r="J17" s="411"/>
      <c r="K17" s="281"/>
    </row>
    <row r="18" spans="2:11" s="1" customFormat="1" ht="15" customHeight="1">
      <c r="B18" s="284"/>
      <c r="C18" s="285"/>
      <c r="D18" s="285"/>
      <c r="E18" s="287" t="s">
        <v>85</v>
      </c>
      <c r="F18" s="411" t="s">
        <v>1862</v>
      </c>
      <c r="G18" s="411"/>
      <c r="H18" s="411"/>
      <c r="I18" s="411"/>
      <c r="J18" s="411"/>
      <c r="K18" s="281"/>
    </row>
    <row r="19" spans="2:11" s="1" customFormat="1" ht="15" customHeight="1">
      <c r="B19" s="284"/>
      <c r="C19" s="285"/>
      <c r="D19" s="285"/>
      <c r="E19" s="287" t="s">
        <v>1863</v>
      </c>
      <c r="F19" s="411" t="s">
        <v>1864</v>
      </c>
      <c r="G19" s="411"/>
      <c r="H19" s="411"/>
      <c r="I19" s="411"/>
      <c r="J19" s="411"/>
      <c r="K19" s="281"/>
    </row>
    <row r="20" spans="2:11" s="1" customFormat="1" ht="15" customHeight="1">
      <c r="B20" s="284"/>
      <c r="C20" s="285"/>
      <c r="D20" s="285"/>
      <c r="E20" s="287" t="s">
        <v>1865</v>
      </c>
      <c r="F20" s="411" t="s">
        <v>1866</v>
      </c>
      <c r="G20" s="411"/>
      <c r="H20" s="411"/>
      <c r="I20" s="411"/>
      <c r="J20" s="411"/>
      <c r="K20" s="281"/>
    </row>
    <row r="21" spans="2:11" s="1" customFormat="1" ht="15" customHeight="1">
      <c r="B21" s="284"/>
      <c r="C21" s="285"/>
      <c r="D21" s="285"/>
      <c r="E21" s="287" t="s">
        <v>1867</v>
      </c>
      <c r="F21" s="411" t="s">
        <v>1868</v>
      </c>
      <c r="G21" s="411"/>
      <c r="H21" s="411"/>
      <c r="I21" s="411"/>
      <c r="J21" s="411"/>
      <c r="K21" s="281"/>
    </row>
    <row r="22" spans="2:11" s="1" customFormat="1" ht="15" customHeight="1">
      <c r="B22" s="284"/>
      <c r="C22" s="285"/>
      <c r="D22" s="285"/>
      <c r="E22" s="287" t="s">
        <v>1869</v>
      </c>
      <c r="F22" s="411" t="s">
        <v>1870</v>
      </c>
      <c r="G22" s="411"/>
      <c r="H22" s="411"/>
      <c r="I22" s="411"/>
      <c r="J22" s="411"/>
      <c r="K22" s="281"/>
    </row>
    <row r="23" spans="2:11" s="1" customFormat="1" ht="15" customHeight="1">
      <c r="B23" s="284"/>
      <c r="C23" s="285"/>
      <c r="D23" s="285"/>
      <c r="E23" s="287" t="s">
        <v>1871</v>
      </c>
      <c r="F23" s="411" t="s">
        <v>1872</v>
      </c>
      <c r="G23" s="411"/>
      <c r="H23" s="411"/>
      <c r="I23" s="411"/>
      <c r="J23" s="411"/>
      <c r="K23" s="281"/>
    </row>
    <row r="24" spans="2:11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pans="2:11" s="1" customFormat="1" ht="15" customHeight="1">
      <c r="B25" s="284"/>
      <c r="C25" s="411" t="s">
        <v>1873</v>
      </c>
      <c r="D25" s="411"/>
      <c r="E25" s="411"/>
      <c r="F25" s="411"/>
      <c r="G25" s="411"/>
      <c r="H25" s="411"/>
      <c r="I25" s="411"/>
      <c r="J25" s="411"/>
      <c r="K25" s="281"/>
    </row>
    <row r="26" spans="2:11" s="1" customFormat="1" ht="15" customHeight="1">
      <c r="B26" s="284"/>
      <c r="C26" s="411" t="s">
        <v>1874</v>
      </c>
      <c r="D26" s="411"/>
      <c r="E26" s="411"/>
      <c r="F26" s="411"/>
      <c r="G26" s="411"/>
      <c r="H26" s="411"/>
      <c r="I26" s="411"/>
      <c r="J26" s="411"/>
      <c r="K26" s="281"/>
    </row>
    <row r="27" spans="2:11" s="1" customFormat="1" ht="15" customHeight="1">
      <c r="B27" s="284"/>
      <c r="C27" s="283"/>
      <c r="D27" s="411" t="s">
        <v>1875</v>
      </c>
      <c r="E27" s="411"/>
      <c r="F27" s="411"/>
      <c r="G27" s="411"/>
      <c r="H27" s="411"/>
      <c r="I27" s="411"/>
      <c r="J27" s="411"/>
      <c r="K27" s="281"/>
    </row>
    <row r="28" spans="2:11" s="1" customFormat="1" ht="15" customHeight="1">
      <c r="B28" s="284"/>
      <c r="C28" s="285"/>
      <c r="D28" s="411" t="s">
        <v>1876</v>
      </c>
      <c r="E28" s="411"/>
      <c r="F28" s="411"/>
      <c r="G28" s="411"/>
      <c r="H28" s="411"/>
      <c r="I28" s="411"/>
      <c r="J28" s="411"/>
      <c r="K28" s="281"/>
    </row>
    <row r="29" spans="2:11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pans="2:11" s="1" customFormat="1" ht="15" customHeight="1">
      <c r="B30" s="284"/>
      <c r="C30" s="285"/>
      <c r="D30" s="411" t="s">
        <v>1877</v>
      </c>
      <c r="E30" s="411"/>
      <c r="F30" s="411"/>
      <c r="G30" s="411"/>
      <c r="H30" s="411"/>
      <c r="I30" s="411"/>
      <c r="J30" s="411"/>
      <c r="K30" s="281"/>
    </row>
    <row r="31" spans="2:11" s="1" customFormat="1" ht="15" customHeight="1">
      <c r="B31" s="284"/>
      <c r="C31" s="285"/>
      <c r="D31" s="411" t="s">
        <v>1878</v>
      </c>
      <c r="E31" s="411"/>
      <c r="F31" s="411"/>
      <c r="G31" s="411"/>
      <c r="H31" s="411"/>
      <c r="I31" s="411"/>
      <c r="J31" s="411"/>
      <c r="K31" s="281"/>
    </row>
    <row r="32" spans="2:11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pans="2:11" s="1" customFormat="1" ht="15" customHeight="1">
      <c r="B33" s="284"/>
      <c r="C33" s="285"/>
      <c r="D33" s="411" t="s">
        <v>1879</v>
      </c>
      <c r="E33" s="411"/>
      <c r="F33" s="411"/>
      <c r="G33" s="411"/>
      <c r="H33" s="411"/>
      <c r="I33" s="411"/>
      <c r="J33" s="411"/>
      <c r="K33" s="281"/>
    </row>
    <row r="34" spans="2:11" s="1" customFormat="1" ht="15" customHeight="1">
      <c r="B34" s="284"/>
      <c r="C34" s="285"/>
      <c r="D34" s="411" t="s">
        <v>1880</v>
      </c>
      <c r="E34" s="411"/>
      <c r="F34" s="411"/>
      <c r="G34" s="411"/>
      <c r="H34" s="411"/>
      <c r="I34" s="411"/>
      <c r="J34" s="411"/>
      <c r="K34" s="281"/>
    </row>
    <row r="35" spans="2:11" s="1" customFormat="1" ht="15" customHeight="1">
      <c r="B35" s="284"/>
      <c r="C35" s="285"/>
      <c r="D35" s="411" t="s">
        <v>1881</v>
      </c>
      <c r="E35" s="411"/>
      <c r="F35" s="411"/>
      <c r="G35" s="411"/>
      <c r="H35" s="411"/>
      <c r="I35" s="411"/>
      <c r="J35" s="411"/>
      <c r="K35" s="281"/>
    </row>
    <row r="36" spans="2:11" s="1" customFormat="1" ht="15" customHeight="1">
      <c r="B36" s="284"/>
      <c r="C36" s="285"/>
      <c r="D36" s="283"/>
      <c r="E36" s="286" t="s">
        <v>179</v>
      </c>
      <c r="F36" s="283"/>
      <c r="G36" s="411" t="s">
        <v>1882</v>
      </c>
      <c r="H36" s="411"/>
      <c r="I36" s="411"/>
      <c r="J36" s="411"/>
      <c r="K36" s="281"/>
    </row>
    <row r="37" spans="2:11" s="1" customFormat="1" ht="30.75" customHeight="1">
      <c r="B37" s="284"/>
      <c r="C37" s="285"/>
      <c r="D37" s="283"/>
      <c r="E37" s="286" t="s">
        <v>1883</v>
      </c>
      <c r="F37" s="283"/>
      <c r="G37" s="411" t="s">
        <v>1884</v>
      </c>
      <c r="H37" s="411"/>
      <c r="I37" s="411"/>
      <c r="J37" s="411"/>
      <c r="K37" s="281"/>
    </row>
    <row r="38" spans="2:11" s="1" customFormat="1" ht="15" customHeight="1">
      <c r="B38" s="284"/>
      <c r="C38" s="285"/>
      <c r="D38" s="283"/>
      <c r="E38" s="286" t="s">
        <v>59</v>
      </c>
      <c r="F38" s="283"/>
      <c r="G38" s="411" t="s">
        <v>1885</v>
      </c>
      <c r="H38" s="411"/>
      <c r="I38" s="411"/>
      <c r="J38" s="411"/>
      <c r="K38" s="281"/>
    </row>
    <row r="39" spans="2:11" s="1" customFormat="1" ht="15" customHeight="1">
      <c r="B39" s="284"/>
      <c r="C39" s="285"/>
      <c r="D39" s="283"/>
      <c r="E39" s="286" t="s">
        <v>60</v>
      </c>
      <c r="F39" s="283"/>
      <c r="G39" s="411" t="s">
        <v>1886</v>
      </c>
      <c r="H39" s="411"/>
      <c r="I39" s="411"/>
      <c r="J39" s="411"/>
      <c r="K39" s="281"/>
    </row>
    <row r="40" spans="2:11" s="1" customFormat="1" ht="15" customHeight="1">
      <c r="B40" s="284"/>
      <c r="C40" s="285"/>
      <c r="D40" s="283"/>
      <c r="E40" s="286" t="s">
        <v>180</v>
      </c>
      <c r="F40" s="283"/>
      <c r="G40" s="411" t="s">
        <v>1887</v>
      </c>
      <c r="H40" s="411"/>
      <c r="I40" s="411"/>
      <c r="J40" s="411"/>
      <c r="K40" s="281"/>
    </row>
    <row r="41" spans="2:11" s="1" customFormat="1" ht="15" customHeight="1">
      <c r="B41" s="284"/>
      <c r="C41" s="285"/>
      <c r="D41" s="283"/>
      <c r="E41" s="286" t="s">
        <v>181</v>
      </c>
      <c r="F41" s="283"/>
      <c r="G41" s="411" t="s">
        <v>1888</v>
      </c>
      <c r="H41" s="411"/>
      <c r="I41" s="411"/>
      <c r="J41" s="411"/>
      <c r="K41" s="281"/>
    </row>
    <row r="42" spans="2:11" s="1" customFormat="1" ht="15" customHeight="1">
      <c r="B42" s="284"/>
      <c r="C42" s="285"/>
      <c r="D42" s="283"/>
      <c r="E42" s="286" t="s">
        <v>1889</v>
      </c>
      <c r="F42" s="283"/>
      <c r="G42" s="411" t="s">
        <v>1890</v>
      </c>
      <c r="H42" s="411"/>
      <c r="I42" s="411"/>
      <c r="J42" s="411"/>
      <c r="K42" s="281"/>
    </row>
    <row r="43" spans="2:11" s="1" customFormat="1" ht="15" customHeight="1">
      <c r="B43" s="284"/>
      <c r="C43" s="285"/>
      <c r="D43" s="283"/>
      <c r="E43" s="286"/>
      <c r="F43" s="283"/>
      <c r="G43" s="411" t="s">
        <v>1891</v>
      </c>
      <c r="H43" s="411"/>
      <c r="I43" s="411"/>
      <c r="J43" s="411"/>
      <c r="K43" s="281"/>
    </row>
    <row r="44" spans="2:11" s="1" customFormat="1" ht="15" customHeight="1">
      <c r="B44" s="284"/>
      <c r="C44" s="285"/>
      <c r="D44" s="283"/>
      <c r="E44" s="286" t="s">
        <v>1892</v>
      </c>
      <c r="F44" s="283"/>
      <c r="G44" s="411" t="s">
        <v>1893</v>
      </c>
      <c r="H44" s="411"/>
      <c r="I44" s="411"/>
      <c r="J44" s="411"/>
      <c r="K44" s="281"/>
    </row>
    <row r="45" spans="2:11" s="1" customFormat="1" ht="15" customHeight="1">
      <c r="B45" s="284"/>
      <c r="C45" s="285"/>
      <c r="D45" s="283"/>
      <c r="E45" s="286" t="s">
        <v>183</v>
      </c>
      <c r="F45" s="283"/>
      <c r="G45" s="411" t="s">
        <v>1894</v>
      </c>
      <c r="H45" s="411"/>
      <c r="I45" s="411"/>
      <c r="J45" s="411"/>
      <c r="K45" s="281"/>
    </row>
    <row r="46" spans="2:11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pans="2:11" s="1" customFormat="1" ht="15" customHeight="1">
      <c r="B47" s="284"/>
      <c r="C47" s="285"/>
      <c r="D47" s="411" t="s">
        <v>1895</v>
      </c>
      <c r="E47" s="411"/>
      <c r="F47" s="411"/>
      <c r="G47" s="411"/>
      <c r="H47" s="411"/>
      <c r="I47" s="411"/>
      <c r="J47" s="411"/>
      <c r="K47" s="281"/>
    </row>
    <row r="48" spans="2:11" s="1" customFormat="1" ht="15" customHeight="1">
      <c r="B48" s="284"/>
      <c r="C48" s="285"/>
      <c r="D48" s="285"/>
      <c r="E48" s="411" t="s">
        <v>1896</v>
      </c>
      <c r="F48" s="411"/>
      <c r="G48" s="411"/>
      <c r="H48" s="411"/>
      <c r="I48" s="411"/>
      <c r="J48" s="411"/>
      <c r="K48" s="281"/>
    </row>
    <row r="49" spans="2:11" s="1" customFormat="1" ht="15" customHeight="1">
      <c r="B49" s="284"/>
      <c r="C49" s="285"/>
      <c r="D49" s="285"/>
      <c r="E49" s="411" t="s">
        <v>1897</v>
      </c>
      <c r="F49" s="411"/>
      <c r="G49" s="411"/>
      <c r="H49" s="411"/>
      <c r="I49" s="411"/>
      <c r="J49" s="411"/>
      <c r="K49" s="281"/>
    </row>
    <row r="50" spans="2:11" s="1" customFormat="1" ht="15" customHeight="1">
      <c r="B50" s="284"/>
      <c r="C50" s="285"/>
      <c r="D50" s="285"/>
      <c r="E50" s="411" t="s">
        <v>1898</v>
      </c>
      <c r="F50" s="411"/>
      <c r="G50" s="411"/>
      <c r="H50" s="411"/>
      <c r="I50" s="411"/>
      <c r="J50" s="411"/>
      <c r="K50" s="281"/>
    </row>
    <row r="51" spans="2:11" s="1" customFormat="1" ht="15" customHeight="1">
      <c r="B51" s="284"/>
      <c r="C51" s="285"/>
      <c r="D51" s="411" t="s">
        <v>1899</v>
      </c>
      <c r="E51" s="411"/>
      <c r="F51" s="411"/>
      <c r="G51" s="411"/>
      <c r="H51" s="411"/>
      <c r="I51" s="411"/>
      <c r="J51" s="411"/>
      <c r="K51" s="281"/>
    </row>
    <row r="52" spans="2:11" s="1" customFormat="1" ht="25.5" customHeight="1">
      <c r="B52" s="280"/>
      <c r="C52" s="412" t="s">
        <v>1900</v>
      </c>
      <c r="D52" s="412"/>
      <c r="E52" s="412"/>
      <c r="F52" s="412"/>
      <c r="G52" s="412"/>
      <c r="H52" s="412"/>
      <c r="I52" s="412"/>
      <c r="J52" s="412"/>
      <c r="K52" s="281"/>
    </row>
    <row r="53" spans="2:11" s="1" customFormat="1" ht="5.25" customHeight="1">
      <c r="B53" s="280"/>
      <c r="C53" s="282"/>
      <c r="D53" s="282"/>
      <c r="E53" s="282"/>
      <c r="F53" s="282"/>
      <c r="G53" s="282"/>
      <c r="H53" s="282"/>
      <c r="I53" s="282"/>
      <c r="J53" s="282"/>
      <c r="K53" s="281"/>
    </row>
    <row r="54" spans="2:11" s="1" customFormat="1" ht="15" customHeight="1">
      <c r="B54" s="280"/>
      <c r="C54" s="411" t="s">
        <v>1901</v>
      </c>
      <c r="D54" s="411"/>
      <c r="E54" s="411"/>
      <c r="F54" s="411"/>
      <c r="G54" s="411"/>
      <c r="H54" s="411"/>
      <c r="I54" s="411"/>
      <c r="J54" s="411"/>
      <c r="K54" s="281"/>
    </row>
    <row r="55" spans="2:11" s="1" customFormat="1" ht="15" customHeight="1">
      <c r="B55" s="280"/>
      <c r="C55" s="411" t="s">
        <v>1902</v>
      </c>
      <c r="D55" s="411"/>
      <c r="E55" s="411"/>
      <c r="F55" s="411"/>
      <c r="G55" s="411"/>
      <c r="H55" s="411"/>
      <c r="I55" s="411"/>
      <c r="J55" s="411"/>
      <c r="K55" s="281"/>
    </row>
    <row r="56" spans="2:11" s="1" customFormat="1" ht="12.75" customHeight="1">
      <c r="B56" s="280"/>
      <c r="C56" s="283"/>
      <c r="D56" s="283"/>
      <c r="E56" s="283"/>
      <c r="F56" s="283"/>
      <c r="G56" s="283"/>
      <c r="H56" s="283"/>
      <c r="I56" s="283"/>
      <c r="J56" s="283"/>
      <c r="K56" s="281"/>
    </row>
    <row r="57" spans="2:11" s="1" customFormat="1" ht="15" customHeight="1">
      <c r="B57" s="280"/>
      <c r="C57" s="411" t="s">
        <v>1903</v>
      </c>
      <c r="D57" s="411"/>
      <c r="E57" s="411"/>
      <c r="F57" s="411"/>
      <c r="G57" s="411"/>
      <c r="H57" s="411"/>
      <c r="I57" s="411"/>
      <c r="J57" s="411"/>
      <c r="K57" s="281"/>
    </row>
    <row r="58" spans="2:11" s="1" customFormat="1" ht="15" customHeight="1">
      <c r="B58" s="280"/>
      <c r="C58" s="285"/>
      <c r="D58" s="411" t="s">
        <v>1904</v>
      </c>
      <c r="E58" s="411"/>
      <c r="F58" s="411"/>
      <c r="G58" s="411"/>
      <c r="H58" s="411"/>
      <c r="I58" s="411"/>
      <c r="J58" s="411"/>
      <c r="K58" s="281"/>
    </row>
    <row r="59" spans="2:11" s="1" customFormat="1" ht="15" customHeight="1">
      <c r="B59" s="280"/>
      <c r="C59" s="285"/>
      <c r="D59" s="411" t="s">
        <v>1905</v>
      </c>
      <c r="E59" s="411"/>
      <c r="F59" s="411"/>
      <c r="G59" s="411"/>
      <c r="H59" s="411"/>
      <c r="I59" s="411"/>
      <c r="J59" s="411"/>
      <c r="K59" s="281"/>
    </row>
    <row r="60" spans="2:11" s="1" customFormat="1" ht="15" customHeight="1">
      <c r="B60" s="280"/>
      <c r="C60" s="285"/>
      <c r="D60" s="411" t="s">
        <v>1906</v>
      </c>
      <c r="E60" s="411"/>
      <c r="F60" s="411"/>
      <c r="G60" s="411"/>
      <c r="H60" s="411"/>
      <c r="I60" s="411"/>
      <c r="J60" s="411"/>
      <c r="K60" s="281"/>
    </row>
    <row r="61" spans="2:11" s="1" customFormat="1" ht="15" customHeight="1">
      <c r="B61" s="280"/>
      <c r="C61" s="285"/>
      <c r="D61" s="411" t="s">
        <v>1907</v>
      </c>
      <c r="E61" s="411"/>
      <c r="F61" s="411"/>
      <c r="G61" s="411"/>
      <c r="H61" s="411"/>
      <c r="I61" s="411"/>
      <c r="J61" s="411"/>
      <c r="K61" s="281"/>
    </row>
    <row r="62" spans="2:11" s="1" customFormat="1" ht="15" customHeight="1">
      <c r="B62" s="280"/>
      <c r="C62" s="285"/>
      <c r="D62" s="413" t="s">
        <v>1908</v>
      </c>
      <c r="E62" s="413"/>
      <c r="F62" s="413"/>
      <c r="G62" s="413"/>
      <c r="H62" s="413"/>
      <c r="I62" s="413"/>
      <c r="J62" s="413"/>
      <c r="K62" s="281"/>
    </row>
    <row r="63" spans="2:11" s="1" customFormat="1" ht="15" customHeight="1">
      <c r="B63" s="280"/>
      <c r="C63" s="285"/>
      <c r="D63" s="411" t="s">
        <v>1909</v>
      </c>
      <c r="E63" s="411"/>
      <c r="F63" s="411"/>
      <c r="G63" s="411"/>
      <c r="H63" s="411"/>
      <c r="I63" s="411"/>
      <c r="J63" s="411"/>
      <c r="K63" s="281"/>
    </row>
    <row r="64" spans="2:11" s="1" customFormat="1" ht="12.75" customHeight="1">
      <c r="B64" s="280"/>
      <c r="C64" s="285"/>
      <c r="D64" s="285"/>
      <c r="E64" s="288"/>
      <c r="F64" s="285"/>
      <c r="G64" s="285"/>
      <c r="H64" s="285"/>
      <c r="I64" s="285"/>
      <c r="J64" s="285"/>
      <c r="K64" s="281"/>
    </row>
    <row r="65" spans="2:11" s="1" customFormat="1" ht="15" customHeight="1">
      <c r="B65" s="280"/>
      <c r="C65" s="285"/>
      <c r="D65" s="411" t="s">
        <v>1910</v>
      </c>
      <c r="E65" s="411"/>
      <c r="F65" s="411"/>
      <c r="G65" s="411"/>
      <c r="H65" s="411"/>
      <c r="I65" s="411"/>
      <c r="J65" s="411"/>
      <c r="K65" s="281"/>
    </row>
    <row r="66" spans="2:11" s="1" customFormat="1" ht="15" customHeight="1">
      <c r="B66" s="280"/>
      <c r="C66" s="285"/>
      <c r="D66" s="413" t="s">
        <v>1911</v>
      </c>
      <c r="E66" s="413"/>
      <c r="F66" s="413"/>
      <c r="G66" s="413"/>
      <c r="H66" s="413"/>
      <c r="I66" s="413"/>
      <c r="J66" s="413"/>
      <c r="K66" s="281"/>
    </row>
    <row r="67" spans="2:11" s="1" customFormat="1" ht="15" customHeight="1">
      <c r="B67" s="280"/>
      <c r="C67" s="285"/>
      <c r="D67" s="411" t="s">
        <v>1912</v>
      </c>
      <c r="E67" s="411"/>
      <c r="F67" s="411"/>
      <c r="G67" s="411"/>
      <c r="H67" s="411"/>
      <c r="I67" s="411"/>
      <c r="J67" s="411"/>
      <c r="K67" s="281"/>
    </row>
    <row r="68" spans="2:11" s="1" customFormat="1" ht="15" customHeight="1">
      <c r="B68" s="280"/>
      <c r="C68" s="285"/>
      <c r="D68" s="411" t="s">
        <v>1913</v>
      </c>
      <c r="E68" s="411"/>
      <c r="F68" s="411"/>
      <c r="G68" s="411"/>
      <c r="H68" s="411"/>
      <c r="I68" s="411"/>
      <c r="J68" s="411"/>
      <c r="K68" s="281"/>
    </row>
    <row r="69" spans="2:11" s="1" customFormat="1" ht="15" customHeight="1">
      <c r="B69" s="280"/>
      <c r="C69" s="285"/>
      <c r="D69" s="411" t="s">
        <v>1914</v>
      </c>
      <c r="E69" s="411"/>
      <c r="F69" s="411"/>
      <c r="G69" s="411"/>
      <c r="H69" s="411"/>
      <c r="I69" s="411"/>
      <c r="J69" s="411"/>
      <c r="K69" s="281"/>
    </row>
    <row r="70" spans="2:11" s="1" customFormat="1" ht="15" customHeight="1">
      <c r="B70" s="280"/>
      <c r="C70" s="285"/>
      <c r="D70" s="411" t="s">
        <v>1915</v>
      </c>
      <c r="E70" s="411"/>
      <c r="F70" s="411"/>
      <c r="G70" s="411"/>
      <c r="H70" s="411"/>
      <c r="I70" s="411"/>
      <c r="J70" s="411"/>
      <c r="K70" s="281"/>
    </row>
    <row r="71" spans="2:1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pans="2:11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pans="2:11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pans="2:11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pans="2:11" s="1" customFormat="1" ht="45" customHeight="1">
      <c r="B75" s="297"/>
      <c r="C75" s="406" t="s">
        <v>1916</v>
      </c>
      <c r="D75" s="406"/>
      <c r="E75" s="406"/>
      <c r="F75" s="406"/>
      <c r="G75" s="406"/>
      <c r="H75" s="406"/>
      <c r="I75" s="406"/>
      <c r="J75" s="406"/>
      <c r="K75" s="298"/>
    </row>
    <row r="76" spans="2:11" s="1" customFormat="1" ht="17.25" customHeight="1">
      <c r="B76" s="297"/>
      <c r="C76" s="299" t="s">
        <v>1917</v>
      </c>
      <c r="D76" s="299"/>
      <c r="E76" s="299"/>
      <c r="F76" s="299" t="s">
        <v>1918</v>
      </c>
      <c r="G76" s="300"/>
      <c r="H76" s="299" t="s">
        <v>60</v>
      </c>
      <c r="I76" s="299" t="s">
        <v>63</v>
      </c>
      <c r="J76" s="299" t="s">
        <v>1919</v>
      </c>
      <c r="K76" s="298"/>
    </row>
    <row r="77" spans="2:11" s="1" customFormat="1" ht="17.25" customHeight="1">
      <c r="B77" s="297"/>
      <c r="C77" s="301" t="s">
        <v>1920</v>
      </c>
      <c r="D77" s="301"/>
      <c r="E77" s="301"/>
      <c r="F77" s="302" t="s">
        <v>1921</v>
      </c>
      <c r="G77" s="303"/>
      <c r="H77" s="301"/>
      <c r="I77" s="301"/>
      <c r="J77" s="301" t="s">
        <v>1922</v>
      </c>
      <c r="K77" s="298"/>
    </row>
    <row r="78" spans="2:11" s="1" customFormat="1" ht="5.25" customHeight="1">
      <c r="B78" s="297"/>
      <c r="C78" s="304"/>
      <c r="D78" s="304"/>
      <c r="E78" s="304"/>
      <c r="F78" s="304"/>
      <c r="G78" s="305"/>
      <c r="H78" s="304"/>
      <c r="I78" s="304"/>
      <c r="J78" s="304"/>
      <c r="K78" s="298"/>
    </row>
    <row r="79" spans="2:11" s="1" customFormat="1" ht="15" customHeight="1">
      <c r="B79" s="297"/>
      <c r="C79" s="286" t="s">
        <v>59</v>
      </c>
      <c r="D79" s="306"/>
      <c r="E79" s="306"/>
      <c r="F79" s="307" t="s">
        <v>1923</v>
      </c>
      <c r="G79" s="308"/>
      <c r="H79" s="286" t="s">
        <v>1924</v>
      </c>
      <c r="I79" s="286" t="s">
        <v>1925</v>
      </c>
      <c r="J79" s="286">
        <v>20</v>
      </c>
      <c r="K79" s="298"/>
    </row>
    <row r="80" spans="2:11" s="1" customFormat="1" ht="15" customHeight="1">
      <c r="B80" s="297"/>
      <c r="C80" s="286" t="s">
        <v>1926</v>
      </c>
      <c r="D80" s="286"/>
      <c r="E80" s="286"/>
      <c r="F80" s="307" t="s">
        <v>1923</v>
      </c>
      <c r="G80" s="308"/>
      <c r="H80" s="286" t="s">
        <v>1927</v>
      </c>
      <c r="I80" s="286" t="s">
        <v>1925</v>
      </c>
      <c r="J80" s="286">
        <v>120</v>
      </c>
      <c r="K80" s="298"/>
    </row>
    <row r="81" spans="2:11" s="1" customFormat="1" ht="15" customHeight="1">
      <c r="B81" s="309"/>
      <c r="C81" s="286" t="s">
        <v>1928</v>
      </c>
      <c r="D81" s="286"/>
      <c r="E81" s="286"/>
      <c r="F81" s="307" t="s">
        <v>1929</v>
      </c>
      <c r="G81" s="308"/>
      <c r="H81" s="286" t="s">
        <v>1930</v>
      </c>
      <c r="I81" s="286" t="s">
        <v>1925</v>
      </c>
      <c r="J81" s="286">
        <v>50</v>
      </c>
      <c r="K81" s="298"/>
    </row>
    <row r="82" spans="2:11" s="1" customFormat="1" ht="15" customHeight="1">
      <c r="B82" s="309"/>
      <c r="C82" s="286" t="s">
        <v>1931</v>
      </c>
      <c r="D82" s="286"/>
      <c r="E82" s="286"/>
      <c r="F82" s="307" t="s">
        <v>1923</v>
      </c>
      <c r="G82" s="308"/>
      <c r="H82" s="286" t="s">
        <v>1932</v>
      </c>
      <c r="I82" s="286" t="s">
        <v>1933</v>
      </c>
      <c r="J82" s="286"/>
      <c r="K82" s="298"/>
    </row>
    <row r="83" spans="2:11" s="1" customFormat="1" ht="15" customHeight="1">
      <c r="B83" s="309"/>
      <c r="C83" s="310" t="s">
        <v>1934</v>
      </c>
      <c r="D83" s="310"/>
      <c r="E83" s="310"/>
      <c r="F83" s="311" t="s">
        <v>1929</v>
      </c>
      <c r="G83" s="310"/>
      <c r="H83" s="310" t="s">
        <v>1935</v>
      </c>
      <c r="I83" s="310" t="s">
        <v>1925</v>
      </c>
      <c r="J83" s="310">
        <v>15</v>
      </c>
      <c r="K83" s="298"/>
    </row>
    <row r="84" spans="2:11" s="1" customFormat="1" ht="15" customHeight="1">
      <c r="B84" s="309"/>
      <c r="C84" s="310" t="s">
        <v>1936</v>
      </c>
      <c r="D84" s="310"/>
      <c r="E84" s="310"/>
      <c r="F84" s="311" t="s">
        <v>1929</v>
      </c>
      <c r="G84" s="310"/>
      <c r="H84" s="310" t="s">
        <v>1937</v>
      </c>
      <c r="I84" s="310" t="s">
        <v>1925</v>
      </c>
      <c r="J84" s="310">
        <v>15</v>
      </c>
      <c r="K84" s="298"/>
    </row>
    <row r="85" spans="2:11" s="1" customFormat="1" ht="15" customHeight="1">
      <c r="B85" s="309"/>
      <c r="C85" s="310" t="s">
        <v>1938</v>
      </c>
      <c r="D85" s="310"/>
      <c r="E85" s="310"/>
      <c r="F85" s="311" t="s">
        <v>1929</v>
      </c>
      <c r="G85" s="310"/>
      <c r="H85" s="310" t="s">
        <v>1939</v>
      </c>
      <c r="I85" s="310" t="s">
        <v>1925</v>
      </c>
      <c r="J85" s="310">
        <v>20</v>
      </c>
      <c r="K85" s="298"/>
    </row>
    <row r="86" spans="2:11" s="1" customFormat="1" ht="15" customHeight="1">
      <c r="B86" s="309"/>
      <c r="C86" s="310" t="s">
        <v>1940</v>
      </c>
      <c r="D86" s="310"/>
      <c r="E86" s="310"/>
      <c r="F86" s="311" t="s">
        <v>1929</v>
      </c>
      <c r="G86" s="310"/>
      <c r="H86" s="310" t="s">
        <v>1941</v>
      </c>
      <c r="I86" s="310" t="s">
        <v>1925</v>
      </c>
      <c r="J86" s="310">
        <v>20</v>
      </c>
      <c r="K86" s="298"/>
    </row>
    <row r="87" spans="2:11" s="1" customFormat="1" ht="15" customHeight="1">
      <c r="B87" s="309"/>
      <c r="C87" s="286" t="s">
        <v>1942</v>
      </c>
      <c r="D87" s="286"/>
      <c r="E87" s="286"/>
      <c r="F87" s="307" t="s">
        <v>1929</v>
      </c>
      <c r="G87" s="308"/>
      <c r="H87" s="286" t="s">
        <v>1943</v>
      </c>
      <c r="I87" s="286" t="s">
        <v>1925</v>
      </c>
      <c r="J87" s="286">
        <v>50</v>
      </c>
      <c r="K87" s="298"/>
    </row>
    <row r="88" spans="2:11" s="1" customFormat="1" ht="15" customHeight="1">
      <c r="B88" s="309"/>
      <c r="C88" s="286" t="s">
        <v>1944</v>
      </c>
      <c r="D88" s="286"/>
      <c r="E88" s="286"/>
      <c r="F88" s="307" t="s">
        <v>1929</v>
      </c>
      <c r="G88" s="308"/>
      <c r="H88" s="286" t="s">
        <v>1945</v>
      </c>
      <c r="I88" s="286" t="s">
        <v>1925</v>
      </c>
      <c r="J88" s="286">
        <v>20</v>
      </c>
      <c r="K88" s="298"/>
    </row>
    <row r="89" spans="2:11" s="1" customFormat="1" ht="15" customHeight="1">
      <c r="B89" s="309"/>
      <c r="C89" s="286" t="s">
        <v>1946</v>
      </c>
      <c r="D89" s="286"/>
      <c r="E89" s="286"/>
      <c r="F89" s="307" t="s">
        <v>1929</v>
      </c>
      <c r="G89" s="308"/>
      <c r="H89" s="286" t="s">
        <v>1947</v>
      </c>
      <c r="I89" s="286" t="s">
        <v>1925</v>
      </c>
      <c r="J89" s="286">
        <v>20</v>
      </c>
      <c r="K89" s="298"/>
    </row>
    <row r="90" spans="2:11" s="1" customFormat="1" ht="15" customHeight="1">
      <c r="B90" s="309"/>
      <c r="C90" s="286" t="s">
        <v>1948</v>
      </c>
      <c r="D90" s="286"/>
      <c r="E90" s="286"/>
      <c r="F90" s="307" t="s">
        <v>1929</v>
      </c>
      <c r="G90" s="308"/>
      <c r="H90" s="286" t="s">
        <v>1949</v>
      </c>
      <c r="I90" s="286" t="s">
        <v>1925</v>
      </c>
      <c r="J90" s="286">
        <v>50</v>
      </c>
      <c r="K90" s="298"/>
    </row>
    <row r="91" spans="2:11" s="1" customFormat="1" ht="15" customHeight="1">
      <c r="B91" s="309"/>
      <c r="C91" s="286" t="s">
        <v>1950</v>
      </c>
      <c r="D91" s="286"/>
      <c r="E91" s="286"/>
      <c r="F91" s="307" t="s">
        <v>1929</v>
      </c>
      <c r="G91" s="308"/>
      <c r="H91" s="286" t="s">
        <v>1950</v>
      </c>
      <c r="I91" s="286" t="s">
        <v>1925</v>
      </c>
      <c r="J91" s="286">
        <v>50</v>
      </c>
      <c r="K91" s="298"/>
    </row>
    <row r="92" spans="2:11" s="1" customFormat="1" ht="15" customHeight="1">
      <c r="B92" s="309"/>
      <c r="C92" s="286" t="s">
        <v>1951</v>
      </c>
      <c r="D92" s="286"/>
      <c r="E92" s="286"/>
      <c r="F92" s="307" t="s">
        <v>1929</v>
      </c>
      <c r="G92" s="308"/>
      <c r="H92" s="286" t="s">
        <v>1952</v>
      </c>
      <c r="I92" s="286" t="s">
        <v>1925</v>
      </c>
      <c r="J92" s="286">
        <v>255</v>
      </c>
      <c r="K92" s="298"/>
    </row>
    <row r="93" spans="2:11" s="1" customFormat="1" ht="15" customHeight="1">
      <c r="B93" s="309"/>
      <c r="C93" s="286" t="s">
        <v>1953</v>
      </c>
      <c r="D93" s="286"/>
      <c r="E93" s="286"/>
      <c r="F93" s="307" t="s">
        <v>1923</v>
      </c>
      <c r="G93" s="308"/>
      <c r="H93" s="286" t="s">
        <v>1954</v>
      </c>
      <c r="I93" s="286" t="s">
        <v>1955</v>
      </c>
      <c r="J93" s="286"/>
      <c r="K93" s="298"/>
    </row>
    <row r="94" spans="2:11" s="1" customFormat="1" ht="15" customHeight="1">
      <c r="B94" s="309"/>
      <c r="C94" s="286" t="s">
        <v>1956</v>
      </c>
      <c r="D94" s="286"/>
      <c r="E94" s="286"/>
      <c r="F94" s="307" t="s">
        <v>1923</v>
      </c>
      <c r="G94" s="308"/>
      <c r="H94" s="286" t="s">
        <v>1957</v>
      </c>
      <c r="I94" s="286" t="s">
        <v>1958</v>
      </c>
      <c r="J94" s="286"/>
      <c r="K94" s="298"/>
    </row>
    <row r="95" spans="2:11" s="1" customFormat="1" ht="15" customHeight="1">
      <c r="B95" s="309"/>
      <c r="C95" s="286" t="s">
        <v>1959</v>
      </c>
      <c r="D95" s="286"/>
      <c r="E95" s="286"/>
      <c r="F95" s="307" t="s">
        <v>1923</v>
      </c>
      <c r="G95" s="308"/>
      <c r="H95" s="286" t="s">
        <v>1959</v>
      </c>
      <c r="I95" s="286" t="s">
        <v>1958</v>
      </c>
      <c r="J95" s="286"/>
      <c r="K95" s="298"/>
    </row>
    <row r="96" spans="2:11" s="1" customFormat="1" ht="15" customHeight="1">
      <c r="B96" s="309"/>
      <c r="C96" s="286" t="s">
        <v>44</v>
      </c>
      <c r="D96" s="286"/>
      <c r="E96" s="286"/>
      <c r="F96" s="307" t="s">
        <v>1923</v>
      </c>
      <c r="G96" s="308"/>
      <c r="H96" s="286" t="s">
        <v>1960</v>
      </c>
      <c r="I96" s="286" t="s">
        <v>1958</v>
      </c>
      <c r="J96" s="286"/>
      <c r="K96" s="298"/>
    </row>
    <row r="97" spans="2:11" s="1" customFormat="1" ht="15" customHeight="1">
      <c r="B97" s="309"/>
      <c r="C97" s="286" t="s">
        <v>54</v>
      </c>
      <c r="D97" s="286"/>
      <c r="E97" s="286"/>
      <c r="F97" s="307" t="s">
        <v>1923</v>
      </c>
      <c r="G97" s="308"/>
      <c r="H97" s="286" t="s">
        <v>1961</v>
      </c>
      <c r="I97" s="286" t="s">
        <v>1958</v>
      </c>
      <c r="J97" s="286"/>
      <c r="K97" s="298"/>
    </row>
    <row r="98" spans="2:11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pans="2:11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pans="2:11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pans="2:1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pans="2:11" s="1" customFormat="1" ht="45" customHeight="1">
      <c r="B102" s="297"/>
      <c r="C102" s="406" t="s">
        <v>1962</v>
      </c>
      <c r="D102" s="406"/>
      <c r="E102" s="406"/>
      <c r="F102" s="406"/>
      <c r="G102" s="406"/>
      <c r="H102" s="406"/>
      <c r="I102" s="406"/>
      <c r="J102" s="406"/>
      <c r="K102" s="298"/>
    </row>
    <row r="103" spans="2:11" s="1" customFormat="1" ht="17.25" customHeight="1">
      <c r="B103" s="297"/>
      <c r="C103" s="299" t="s">
        <v>1917</v>
      </c>
      <c r="D103" s="299"/>
      <c r="E103" s="299"/>
      <c r="F103" s="299" t="s">
        <v>1918</v>
      </c>
      <c r="G103" s="300"/>
      <c r="H103" s="299" t="s">
        <v>60</v>
      </c>
      <c r="I103" s="299" t="s">
        <v>63</v>
      </c>
      <c r="J103" s="299" t="s">
        <v>1919</v>
      </c>
      <c r="K103" s="298"/>
    </row>
    <row r="104" spans="2:11" s="1" customFormat="1" ht="17.25" customHeight="1">
      <c r="B104" s="297"/>
      <c r="C104" s="301" t="s">
        <v>1920</v>
      </c>
      <c r="D104" s="301"/>
      <c r="E104" s="301"/>
      <c r="F104" s="302" t="s">
        <v>1921</v>
      </c>
      <c r="G104" s="303"/>
      <c r="H104" s="301"/>
      <c r="I104" s="301"/>
      <c r="J104" s="301" t="s">
        <v>1922</v>
      </c>
      <c r="K104" s="298"/>
    </row>
    <row r="105" spans="2:11" s="1" customFormat="1" ht="5.25" customHeight="1">
      <c r="B105" s="297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pans="2:11" s="1" customFormat="1" ht="15" customHeight="1">
      <c r="B106" s="297"/>
      <c r="C106" s="286" t="s">
        <v>59</v>
      </c>
      <c r="D106" s="306"/>
      <c r="E106" s="306"/>
      <c r="F106" s="307" t="s">
        <v>1923</v>
      </c>
      <c r="G106" s="286"/>
      <c r="H106" s="286" t="s">
        <v>1963</v>
      </c>
      <c r="I106" s="286" t="s">
        <v>1925</v>
      </c>
      <c r="J106" s="286">
        <v>20</v>
      </c>
      <c r="K106" s="298"/>
    </row>
    <row r="107" spans="2:11" s="1" customFormat="1" ht="15" customHeight="1">
      <c r="B107" s="297"/>
      <c r="C107" s="286" t="s">
        <v>1926</v>
      </c>
      <c r="D107" s="286"/>
      <c r="E107" s="286"/>
      <c r="F107" s="307" t="s">
        <v>1923</v>
      </c>
      <c r="G107" s="286"/>
      <c r="H107" s="286" t="s">
        <v>1963</v>
      </c>
      <c r="I107" s="286" t="s">
        <v>1925</v>
      </c>
      <c r="J107" s="286">
        <v>120</v>
      </c>
      <c r="K107" s="298"/>
    </row>
    <row r="108" spans="2:11" s="1" customFormat="1" ht="15" customHeight="1">
      <c r="B108" s="309"/>
      <c r="C108" s="286" t="s">
        <v>1928</v>
      </c>
      <c r="D108" s="286"/>
      <c r="E108" s="286"/>
      <c r="F108" s="307" t="s">
        <v>1929</v>
      </c>
      <c r="G108" s="286"/>
      <c r="H108" s="286" t="s">
        <v>1963</v>
      </c>
      <c r="I108" s="286" t="s">
        <v>1925</v>
      </c>
      <c r="J108" s="286">
        <v>50</v>
      </c>
      <c r="K108" s="298"/>
    </row>
    <row r="109" spans="2:11" s="1" customFormat="1" ht="15" customHeight="1">
      <c r="B109" s="309"/>
      <c r="C109" s="286" t="s">
        <v>1931</v>
      </c>
      <c r="D109" s="286"/>
      <c r="E109" s="286"/>
      <c r="F109" s="307" t="s">
        <v>1923</v>
      </c>
      <c r="G109" s="286"/>
      <c r="H109" s="286" t="s">
        <v>1963</v>
      </c>
      <c r="I109" s="286" t="s">
        <v>1933</v>
      </c>
      <c r="J109" s="286"/>
      <c r="K109" s="298"/>
    </row>
    <row r="110" spans="2:11" s="1" customFormat="1" ht="15" customHeight="1">
      <c r="B110" s="309"/>
      <c r="C110" s="286" t="s">
        <v>1942</v>
      </c>
      <c r="D110" s="286"/>
      <c r="E110" s="286"/>
      <c r="F110" s="307" t="s">
        <v>1929</v>
      </c>
      <c r="G110" s="286"/>
      <c r="H110" s="286" t="s">
        <v>1963</v>
      </c>
      <c r="I110" s="286" t="s">
        <v>1925</v>
      </c>
      <c r="J110" s="286">
        <v>50</v>
      </c>
      <c r="K110" s="298"/>
    </row>
    <row r="111" spans="2:11" s="1" customFormat="1" ht="15" customHeight="1">
      <c r="B111" s="309"/>
      <c r="C111" s="286" t="s">
        <v>1950</v>
      </c>
      <c r="D111" s="286"/>
      <c r="E111" s="286"/>
      <c r="F111" s="307" t="s">
        <v>1929</v>
      </c>
      <c r="G111" s="286"/>
      <c r="H111" s="286" t="s">
        <v>1963</v>
      </c>
      <c r="I111" s="286" t="s">
        <v>1925</v>
      </c>
      <c r="J111" s="286">
        <v>50</v>
      </c>
      <c r="K111" s="298"/>
    </row>
    <row r="112" spans="2:11" s="1" customFormat="1" ht="15" customHeight="1">
      <c r="B112" s="309"/>
      <c r="C112" s="286" t="s">
        <v>1948</v>
      </c>
      <c r="D112" s="286"/>
      <c r="E112" s="286"/>
      <c r="F112" s="307" t="s">
        <v>1929</v>
      </c>
      <c r="G112" s="286"/>
      <c r="H112" s="286" t="s">
        <v>1963</v>
      </c>
      <c r="I112" s="286" t="s">
        <v>1925</v>
      </c>
      <c r="J112" s="286">
        <v>50</v>
      </c>
      <c r="K112" s="298"/>
    </row>
    <row r="113" spans="2:11" s="1" customFormat="1" ht="15" customHeight="1">
      <c r="B113" s="309"/>
      <c r="C113" s="286" t="s">
        <v>59</v>
      </c>
      <c r="D113" s="286"/>
      <c r="E113" s="286"/>
      <c r="F113" s="307" t="s">
        <v>1923</v>
      </c>
      <c r="G113" s="286"/>
      <c r="H113" s="286" t="s">
        <v>1964</v>
      </c>
      <c r="I113" s="286" t="s">
        <v>1925</v>
      </c>
      <c r="J113" s="286">
        <v>20</v>
      </c>
      <c r="K113" s="298"/>
    </row>
    <row r="114" spans="2:11" s="1" customFormat="1" ht="15" customHeight="1">
      <c r="B114" s="309"/>
      <c r="C114" s="286" t="s">
        <v>1965</v>
      </c>
      <c r="D114" s="286"/>
      <c r="E114" s="286"/>
      <c r="F114" s="307" t="s">
        <v>1923</v>
      </c>
      <c r="G114" s="286"/>
      <c r="H114" s="286" t="s">
        <v>1966</v>
      </c>
      <c r="I114" s="286" t="s">
        <v>1925</v>
      </c>
      <c r="J114" s="286">
        <v>120</v>
      </c>
      <c r="K114" s="298"/>
    </row>
    <row r="115" spans="2:11" s="1" customFormat="1" ht="15" customHeight="1">
      <c r="B115" s="309"/>
      <c r="C115" s="286" t="s">
        <v>44</v>
      </c>
      <c r="D115" s="286"/>
      <c r="E115" s="286"/>
      <c r="F115" s="307" t="s">
        <v>1923</v>
      </c>
      <c r="G115" s="286"/>
      <c r="H115" s="286" t="s">
        <v>1967</v>
      </c>
      <c r="I115" s="286" t="s">
        <v>1958</v>
      </c>
      <c r="J115" s="286"/>
      <c r="K115" s="298"/>
    </row>
    <row r="116" spans="2:11" s="1" customFormat="1" ht="15" customHeight="1">
      <c r="B116" s="309"/>
      <c r="C116" s="286" t="s">
        <v>54</v>
      </c>
      <c r="D116" s="286"/>
      <c r="E116" s="286"/>
      <c r="F116" s="307" t="s">
        <v>1923</v>
      </c>
      <c r="G116" s="286"/>
      <c r="H116" s="286" t="s">
        <v>1968</v>
      </c>
      <c r="I116" s="286" t="s">
        <v>1958</v>
      </c>
      <c r="J116" s="286"/>
      <c r="K116" s="298"/>
    </row>
    <row r="117" spans="2:11" s="1" customFormat="1" ht="15" customHeight="1">
      <c r="B117" s="309"/>
      <c r="C117" s="286" t="s">
        <v>63</v>
      </c>
      <c r="D117" s="286"/>
      <c r="E117" s="286"/>
      <c r="F117" s="307" t="s">
        <v>1923</v>
      </c>
      <c r="G117" s="286"/>
      <c r="H117" s="286" t="s">
        <v>1969</v>
      </c>
      <c r="I117" s="286" t="s">
        <v>1970</v>
      </c>
      <c r="J117" s="286"/>
      <c r="K117" s="298"/>
    </row>
    <row r="118" spans="2:11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pans="2:11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pans="2:11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pans="2:1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pans="2:11" s="1" customFormat="1" ht="45" customHeight="1">
      <c r="B122" s="325"/>
      <c r="C122" s="407" t="s">
        <v>1971</v>
      </c>
      <c r="D122" s="407"/>
      <c r="E122" s="407"/>
      <c r="F122" s="407"/>
      <c r="G122" s="407"/>
      <c r="H122" s="407"/>
      <c r="I122" s="407"/>
      <c r="J122" s="407"/>
      <c r="K122" s="326"/>
    </row>
    <row r="123" spans="2:11" s="1" customFormat="1" ht="17.25" customHeight="1">
      <c r="B123" s="327"/>
      <c r="C123" s="299" t="s">
        <v>1917</v>
      </c>
      <c r="D123" s="299"/>
      <c r="E123" s="299"/>
      <c r="F123" s="299" t="s">
        <v>1918</v>
      </c>
      <c r="G123" s="300"/>
      <c r="H123" s="299" t="s">
        <v>60</v>
      </c>
      <c r="I123" s="299" t="s">
        <v>63</v>
      </c>
      <c r="J123" s="299" t="s">
        <v>1919</v>
      </c>
      <c r="K123" s="328"/>
    </row>
    <row r="124" spans="2:11" s="1" customFormat="1" ht="17.25" customHeight="1">
      <c r="B124" s="327"/>
      <c r="C124" s="301" t="s">
        <v>1920</v>
      </c>
      <c r="D124" s="301"/>
      <c r="E124" s="301"/>
      <c r="F124" s="302" t="s">
        <v>1921</v>
      </c>
      <c r="G124" s="303"/>
      <c r="H124" s="301"/>
      <c r="I124" s="301"/>
      <c r="J124" s="301" t="s">
        <v>1922</v>
      </c>
      <c r="K124" s="328"/>
    </row>
    <row r="125" spans="2:11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pans="2:11" s="1" customFormat="1" ht="15" customHeight="1">
      <c r="B126" s="329"/>
      <c r="C126" s="286" t="s">
        <v>1926</v>
      </c>
      <c r="D126" s="306"/>
      <c r="E126" s="306"/>
      <c r="F126" s="307" t="s">
        <v>1923</v>
      </c>
      <c r="G126" s="286"/>
      <c r="H126" s="286" t="s">
        <v>1963</v>
      </c>
      <c r="I126" s="286" t="s">
        <v>1925</v>
      </c>
      <c r="J126" s="286">
        <v>120</v>
      </c>
      <c r="K126" s="332"/>
    </row>
    <row r="127" spans="2:11" s="1" customFormat="1" ht="15" customHeight="1">
      <c r="B127" s="329"/>
      <c r="C127" s="286" t="s">
        <v>1972</v>
      </c>
      <c r="D127" s="286"/>
      <c r="E127" s="286"/>
      <c r="F127" s="307" t="s">
        <v>1923</v>
      </c>
      <c r="G127" s="286"/>
      <c r="H127" s="286" t="s">
        <v>1973</v>
      </c>
      <c r="I127" s="286" t="s">
        <v>1925</v>
      </c>
      <c r="J127" s="286" t="s">
        <v>1974</v>
      </c>
      <c r="K127" s="332"/>
    </row>
    <row r="128" spans="2:11" s="1" customFormat="1" ht="15" customHeight="1">
      <c r="B128" s="329"/>
      <c r="C128" s="286" t="s">
        <v>1871</v>
      </c>
      <c r="D128" s="286"/>
      <c r="E128" s="286"/>
      <c r="F128" s="307" t="s">
        <v>1923</v>
      </c>
      <c r="G128" s="286"/>
      <c r="H128" s="286" t="s">
        <v>1975</v>
      </c>
      <c r="I128" s="286" t="s">
        <v>1925</v>
      </c>
      <c r="J128" s="286" t="s">
        <v>1974</v>
      </c>
      <c r="K128" s="332"/>
    </row>
    <row r="129" spans="2:11" s="1" customFormat="1" ht="15" customHeight="1">
      <c r="B129" s="329"/>
      <c r="C129" s="286" t="s">
        <v>1934</v>
      </c>
      <c r="D129" s="286"/>
      <c r="E129" s="286"/>
      <c r="F129" s="307" t="s">
        <v>1929</v>
      </c>
      <c r="G129" s="286"/>
      <c r="H129" s="286" t="s">
        <v>1935</v>
      </c>
      <c r="I129" s="286" t="s">
        <v>1925</v>
      </c>
      <c r="J129" s="286">
        <v>15</v>
      </c>
      <c r="K129" s="332"/>
    </row>
    <row r="130" spans="2:11" s="1" customFormat="1" ht="15" customHeight="1">
      <c r="B130" s="329"/>
      <c r="C130" s="310" t="s">
        <v>1936</v>
      </c>
      <c r="D130" s="310"/>
      <c r="E130" s="310"/>
      <c r="F130" s="311" t="s">
        <v>1929</v>
      </c>
      <c r="G130" s="310"/>
      <c r="H130" s="310" t="s">
        <v>1937</v>
      </c>
      <c r="I130" s="310" t="s">
        <v>1925</v>
      </c>
      <c r="J130" s="310">
        <v>15</v>
      </c>
      <c r="K130" s="332"/>
    </row>
    <row r="131" spans="2:11" s="1" customFormat="1" ht="15" customHeight="1">
      <c r="B131" s="329"/>
      <c r="C131" s="310" t="s">
        <v>1938</v>
      </c>
      <c r="D131" s="310"/>
      <c r="E131" s="310"/>
      <c r="F131" s="311" t="s">
        <v>1929</v>
      </c>
      <c r="G131" s="310"/>
      <c r="H131" s="310" t="s">
        <v>1939</v>
      </c>
      <c r="I131" s="310" t="s">
        <v>1925</v>
      </c>
      <c r="J131" s="310">
        <v>20</v>
      </c>
      <c r="K131" s="332"/>
    </row>
    <row r="132" spans="2:11" s="1" customFormat="1" ht="15" customHeight="1">
      <c r="B132" s="329"/>
      <c r="C132" s="310" t="s">
        <v>1940</v>
      </c>
      <c r="D132" s="310"/>
      <c r="E132" s="310"/>
      <c r="F132" s="311" t="s">
        <v>1929</v>
      </c>
      <c r="G132" s="310"/>
      <c r="H132" s="310" t="s">
        <v>1941</v>
      </c>
      <c r="I132" s="310" t="s">
        <v>1925</v>
      </c>
      <c r="J132" s="310">
        <v>20</v>
      </c>
      <c r="K132" s="332"/>
    </row>
    <row r="133" spans="2:11" s="1" customFormat="1" ht="15" customHeight="1">
      <c r="B133" s="329"/>
      <c r="C133" s="286" t="s">
        <v>1928</v>
      </c>
      <c r="D133" s="286"/>
      <c r="E133" s="286"/>
      <c r="F133" s="307" t="s">
        <v>1929</v>
      </c>
      <c r="G133" s="286"/>
      <c r="H133" s="286" t="s">
        <v>1963</v>
      </c>
      <c r="I133" s="286" t="s">
        <v>1925</v>
      </c>
      <c r="J133" s="286">
        <v>50</v>
      </c>
      <c r="K133" s="332"/>
    </row>
    <row r="134" spans="2:11" s="1" customFormat="1" ht="15" customHeight="1">
      <c r="B134" s="329"/>
      <c r="C134" s="286" t="s">
        <v>1942</v>
      </c>
      <c r="D134" s="286"/>
      <c r="E134" s="286"/>
      <c r="F134" s="307" t="s">
        <v>1929</v>
      </c>
      <c r="G134" s="286"/>
      <c r="H134" s="286" t="s">
        <v>1963</v>
      </c>
      <c r="I134" s="286" t="s">
        <v>1925</v>
      </c>
      <c r="J134" s="286">
        <v>50</v>
      </c>
      <c r="K134" s="332"/>
    </row>
    <row r="135" spans="2:11" s="1" customFormat="1" ht="15" customHeight="1">
      <c r="B135" s="329"/>
      <c r="C135" s="286" t="s">
        <v>1948</v>
      </c>
      <c r="D135" s="286"/>
      <c r="E135" s="286"/>
      <c r="F135" s="307" t="s">
        <v>1929</v>
      </c>
      <c r="G135" s="286"/>
      <c r="H135" s="286" t="s">
        <v>1963</v>
      </c>
      <c r="I135" s="286" t="s">
        <v>1925</v>
      </c>
      <c r="J135" s="286">
        <v>50</v>
      </c>
      <c r="K135" s="332"/>
    </row>
    <row r="136" spans="2:11" s="1" customFormat="1" ht="15" customHeight="1">
      <c r="B136" s="329"/>
      <c r="C136" s="286" t="s">
        <v>1950</v>
      </c>
      <c r="D136" s="286"/>
      <c r="E136" s="286"/>
      <c r="F136" s="307" t="s">
        <v>1929</v>
      </c>
      <c r="G136" s="286"/>
      <c r="H136" s="286" t="s">
        <v>1963</v>
      </c>
      <c r="I136" s="286" t="s">
        <v>1925</v>
      </c>
      <c r="J136" s="286">
        <v>50</v>
      </c>
      <c r="K136" s="332"/>
    </row>
    <row r="137" spans="2:11" s="1" customFormat="1" ht="15" customHeight="1">
      <c r="B137" s="329"/>
      <c r="C137" s="286" t="s">
        <v>1951</v>
      </c>
      <c r="D137" s="286"/>
      <c r="E137" s="286"/>
      <c r="F137" s="307" t="s">
        <v>1929</v>
      </c>
      <c r="G137" s="286"/>
      <c r="H137" s="286" t="s">
        <v>1976</v>
      </c>
      <c r="I137" s="286" t="s">
        <v>1925</v>
      </c>
      <c r="J137" s="286">
        <v>255</v>
      </c>
      <c r="K137" s="332"/>
    </row>
    <row r="138" spans="2:11" s="1" customFormat="1" ht="15" customHeight="1">
      <c r="B138" s="329"/>
      <c r="C138" s="286" t="s">
        <v>1953</v>
      </c>
      <c r="D138" s="286"/>
      <c r="E138" s="286"/>
      <c r="F138" s="307" t="s">
        <v>1923</v>
      </c>
      <c r="G138" s="286"/>
      <c r="H138" s="286" t="s">
        <v>1977</v>
      </c>
      <c r="I138" s="286" t="s">
        <v>1955</v>
      </c>
      <c r="J138" s="286"/>
      <c r="K138" s="332"/>
    </row>
    <row r="139" spans="2:11" s="1" customFormat="1" ht="15" customHeight="1">
      <c r="B139" s="329"/>
      <c r="C139" s="286" t="s">
        <v>1956</v>
      </c>
      <c r="D139" s="286"/>
      <c r="E139" s="286"/>
      <c r="F139" s="307" t="s">
        <v>1923</v>
      </c>
      <c r="G139" s="286"/>
      <c r="H139" s="286" t="s">
        <v>1978</v>
      </c>
      <c r="I139" s="286" t="s">
        <v>1958</v>
      </c>
      <c r="J139" s="286"/>
      <c r="K139" s="332"/>
    </row>
    <row r="140" spans="2:11" s="1" customFormat="1" ht="15" customHeight="1">
      <c r="B140" s="329"/>
      <c r="C140" s="286" t="s">
        <v>1959</v>
      </c>
      <c r="D140" s="286"/>
      <c r="E140" s="286"/>
      <c r="F140" s="307" t="s">
        <v>1923</v>
      </c>
      <c r="G140" s="286"/>
      <c r="H140" s="286" t="s">
        <v>1959</v>
      </c>
      <c r="I140" s="286" t="s">
        <v>1958</v>
      </c>
      <c r="J140" s="286"/>
      <c r="K140" s="332"/>
    </row>
    <row r="141" spans="2:11" s="1" customFormat="1" ht="15" customHeight="1">
      <c r="B141" s="329"/>
      <c r="C141" s="286" t="s">
        <v>44</v>
      </c>
      <c r="D141" s="286"/>
      <c r="E141" s="286"/>
      <c r="F141" s="307" t="s">
        <v>1923</v>
      </c>
      <c r="G141" s="286"/>
      <c r="H141" s="286" t="s">
        <v>1979</v>
      </c>
      <c r="I141" s="286" t="s">
        <v>1958</v>
      </c>
      <c r="J141" s="286"/>
      <c r="K141" s="332"/>
    </row>
    <row r="142" spans="2:11" s="1" customFormat="1" ht="15" customHeight="1">
      <c r="B142" s="329"/>
      <c r="C142" s="286" t="s">
        <v>1980</v>
      </c>
      <c r="D142" s="286"/>
      <c r="E142" s="286"/>
      <c r="F142" s="307" t="s">
        <v>1923</v>
      </c>
      <c r="G142" s="286"/>
      <c r="H142" s="286" t="s">
        <v>1981</v>
      </c>
      <c r="I142" s="286" t="s">
        <v>1958</v>
      </c>
      <c r="J142" s="286"/>
      <c r="K142" s="332"/>
    </row>
    <row r="143" spans="2:11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pans="2:11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pans="2:11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pans="2:11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pans="2:11" s="1" customFormat="1" ht="45" customHeight="1">
      <c r="B147" s="297"/>
      <c r="C147" s="406" t="s">
        <v>1982</v>
      </c>
      <c r="D147" s="406"/>
      <c r="E147" s="406"/>
      <c r="F147" s="406"/>
      <c r="G147" s="406"/>
      <c r="H147" s="406"/>
      <c r="I147" s="406"/>
      <c r="J147" s="406"/>
      <c r="K147" s="298"/>
    </row>
    <row r="148" spans="2:11" s="1" customFormat="1" ht="17.25" customHeight="1">
      <c r="B148" s="297"/>
      <c r="C148" s="299" t="s">
        <v>1917</v>
      </c>
      <c r="D148" s="299"/>
      <c r="E148" s="299"/>
      <c r="F148" s="299" t="s">
        <v>1918</v>
      </c>
      <c r="G148" s="300"/>
      <c r="H148" s="299" t="s">
        <v>60</v>
      </c>
      <c r="I148" s="299" t="s">
        <v>63</v>
      </c>
      <c r="J148" s="299" t="s">
        <v>1919</v>
      </c>
      <c r="K148" s="298"/>
    </row>
    <row r="149" spans="2:11" s="1" customFormat="1" ht="17.25" customHeight="1">
      <c r="B149" s="297"/>
      <c r="C149" s="301" t="s">
        <v>1920</v>
      </c>
      <c r="D149" s="301"/>
      <c r="E149" s="301"/>
      <c r="F149" s="302" t="s">
        <v>1921</v>
      </c>
      <c r="G149" s="303"/>
      <c r="H149" s="301"/>
      <c r="I149" s="301"/>
      <c r="J149" s="301" t="s">
        <v>1922</v>
      </c>
      <c r="K149" s="298"/>
    </row>
    <row r="150" spans="2:11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pans="2:11" s="1" customFormat="1" ht="15" customHeight="1">
      <c r="B151" s="309"/>
      <c r="C151" s="336" t="s">
        <v>1926</v>
      </c>
      <c r="D151" s="286"/>
      <c r="E151" s="286"/>
      <c r="F151" s="337" t="s">
        <v>1923</v>
      </c>
      <c r="G151" s="286"/>
      <c r="H151" s="336" t="s">
        <v>1963</v>
      </c>
      <c r="I151" s="336" t="s">
        <v>1925</v>
      </c>
      <c r="J151" s="336">
        <v>120</v>
      </c>
      <c r="K151" s="332"/>
    </row>
    <row r="152" spans="2:11" s="1" customFormat="1" ht="15" customHeight="1">
      <c r="B152" s="309"/>
      <c r="C152" s="336" t="s">
        <v>1972</v>
      </c>
      <c r="D152" s="286"/>
      <c r="E152" s="286"/>
      <c r="F152" s="337" t="s">
        <v>1923</v>
      </c>
      <c r="G152" s="286"/>
      <c r="H152" s="336" t="s">
        <v>1983</v>
      </c>
      <c r="I152" s="336" t="s">
        <v>1925</v>
      </c>
      <c r="J152" s="336" t="s">
        <v>1974</v>
      </c>
      <c r="K152" s="332"/>
    </row>
    <row r="153" spans="2:11" s="1" customFormat="1" ht="15" customHeight="1">
      <c r="B153" s="309"/>
      <c r="C153" s="336" t="s">
        <v>1871</v>
      </c>
      <c r="D153" s="286"/>
      <c r="E153" s="286"/>
      <c r="F153" s="337" t="s">
        <v>1923</v>
      </c>
      <c r="G153" s="286"/>
      <c r="H153" s="336" t="s">
        <v>1984</v>
      </c>
      <c r="I153" s="336" t="s">
        <v>1925</v>
      </c>
      <c r="J153" s="336" t="s">
        <v>1974</v>
      </c>
      <c r="K153" s="332"/>
    </row>
    <row r="154" spans="2:11" s="1" customFormat="1" ht="15" customHeight="1">
      <c r="B154" s="309"/>
      <c r="C154" s="336" t="s">
        <v>1928</v>
      </c>
      <c r="D154" s="286"/>
      <c r="E154" s="286"/>
      <c r="F154" s="337" t="s">
        <v>1929</v>
      </c>
      <c r="G154" s="286"/>
      <c r="H154" s="336" t="s">
        <v>1963</v>
      </c>
      <c r="I154" s="336" t="s">
        <v>1925</v>
      </c>
      <c r="J154" s="336">
        <v>50</v>
      </c>
      <c r="K154" s="332"/>
    </row>
    <row r="155" spans="2:11" s="1" customFormat="1" ht="15" customHeight="1">
      <c r="B155" s="309"/>
      <c r="C155" s="336" t="s">
        <v>1931</v>
      </c>
      <c r="D155" s="286"/>
      <c r="E155" s="286"/>
      <c r="F155" s="337" t="s">
        <v>1923</v>
      </c>
      <c r="G155" s="286"/>
      <c r="H155" s="336" t="s">
        <v>1963</v>
      </c>
      <c r="I155" s="336" t="s">
        <v>1933</v>
      </c>
      <c r="J155" s="336"/>
      <c r="K155" s="332"/>
    </row>
    <row r="156" spans="2:11" s="1" customFormat="1" ht="15" customHeight="1">
      <c r="B156" s="309"/>
      <c r="C156" s="336" t="s">
        <v>1942</v>
      </c>
      <c r="D156" s="286"/>
      <c r="E156" s="286"/>
      <c r="F156" s="337" t="s">
        <v>1929</v>
      </c>
      <c r="G156" s="286"/>
      <c r="H156" s="336" t="s">
        <v>1963</v>
      </c>
      <c r="I156" s="336" t="s">
        <v>1925</v>
      </c>
      <c r="J156" s="336">
        <v>50</v>
      </c>
      <c r="K156" s="332"/>
    </row>
    <row r="157" spans="2:11" s="1" customFormat="1" ht="15" customHeight="1">
      <c r="B157" s="309"/>
      <c r="C157" s="336" t="s">
        <v>1950</v>
      </c>
      <c r="D157" s="286"/>
      <c r="E157" s="286"/>
      <c r="F157" s="337" t="s">
        <v>1929</v>
      </c>
      <c r="G157" s="286"/>
      <c r="H157" s="336" t="s">
        <v>1963</v>
      </c>
      <c r="I157" s="336" t="s">
        <v>1925</v>
      </c>
      <c r="J157" s="336">
        <v>50</v>
      </c>
      <c r="K157" s="332"/>
    </row>
    <row r="158" spans="2:11" s="1" customFormat="1" ht="15" customHeight="1">
      <c r="B158" s="309"/>
      <c r="C158" s="336" t="s">
        <v>1948</v>
      </c>
      <c r="D158" s="286"/>
      <c r="E158" s="286"/>
      <c r="F158" s="337" t="s">
        <v>1929</v>
      </c>
      <c r="G158" s="286"/>
      <c r="H158" s="336" t="s">
        <v>1963</v>
      </c>
      <c r="I158" s="336" t="s">
        <v>1925</v>
      </c>
      <c r="J158" s="336">
        <v>50</v>
      </c>
      <c r="K158" s="332"/>
    </row>
    <row r="159" spans="2:11" s="1" customFormat="1" ht="15" customHeight="1">
      <c r="B159" s="309"/>
      <c r="C159" s="336" t="s">
        <v>153</v>
      </c>
      <c r="D159" s="286"/>
      <c r="E159" s="286"/>
      <c r="F159" s="337" t="s">
        <v>1923</v>
      </c>
      <c r="G159" s="286"/>
      <c r="H159" s="336" t="s">
        <v>1985</v>
      </c>
      <c r="I159" s="336" t="s">
        <v>1925</v>
      </c>
      <c r="J159" s="336" t="s">
        <v>1986</v>
      </c>
      <c r="K159" s="332"/>
    </row>
    <row r="160" spans="2:11" s="1" customFormat="1" ht="15" customHeight="1">
      <c r="B160" s="309"/>
      <c r="C160" s="336" t="s">
        <v>1987</v>
      </c>
      <c r="D160" s="286"/>
      <c r="E160" s="286"/>
      <c r="F160" s="337" t="s">
        <v>1923</v>
      </c>
      <c r="G160" s="286"/>
      <c r="H160" s="336" t="s">
        <v>1988</v>
      </c>
      <c r="I160" s="336" t="s">
        <v>1958</v>
      </c>
      <c r="J160" s="336"/>
      <c r="K160" s="332"/>
    </row>
    <row r="161" spans="2:1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pans="2:11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pans="2:11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pans="2:11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pans="2:11" s="1" customFormat="1" ht="45" customHeight="1">
      <c r="B165" s="278"/>
      <c r="C165" s="407" t="s">
        <v>1989</v>
      </c>
      <c r="D165" s="407"/>
      <c r="E165" s="407"/>
      <c r="F165" s="407"/>
      <c r="G165" s="407"/>
      <c r="H165" s="407"/>
      <c r="I165" s="407"/>
      <c r="J165" s="407"/>
      <c r="K165" s="279"/>
    </row>
    <row r="166" spans="2:11" s="1" customFormat="1" ht="17.25" customHeight="1">
      <c r="B166" s="278"/>
      <c r="C166" s="299" t="s">
        <v>1917</v>
      </c>
      <c r="D166" s="299"/>
      <c r="E166" s="299"/>
      <c r="F166" s="299" t="s">
        <v>1918</v>
      </c>
      <c r="G166" s="341"/>
      <c r="H166" s="342" t="s">
        <v>60</v>
      </c>
      <c r="I166" s="342" t="s">
        <v>63</v>
      </c>
      <c r="J166" s="299" t="s">
        <v>1919</v>
      </c>
      <c r="K166" s="279"/>
    </row>
    <row r="167" spans="2:11" s="1" customFormat="1" ht="17.25" customHeight="1">
      <c r="B167" s="280"/>
      <c r="C167" s="301" t="s">
        <v>1920</v>
      </c>
      <c r="D167" s="301"/>
      <c r="E167" s="301"/>
      <c r="F167" s="302" t="s">
        <v>1921</v>
      </c>
      <c r="G167" s="343"/>
      <c r="H167" s="344"/>
      <c r="I167" s="344"/>
      <c r="J167" s="301" t="s">
        <v>1922</v>
      </c>
      <c r="K167" s="281"/>
    </row>
    <row r="168" spans="2:11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pans="2:11" s="1" customFormat="1" ht="15" customHeight="1">
      <c r="B169" s="309"/>
      <c r="C169" s="286" t="s">
        <v>1926</v>
      </c>
      <c r="D169" s="286"/>
      <c r="E169" s="286"/>
      <c r="F169" s="307" t="s">
        <v>1923</v>
      </c>
      <c r="G169" s="286"/>
      <c r="H169" s="286" t="s">
        <v>1963</v>
      </c>
      <c r="I169" s="286" t="s">
        <v>1925</v>
      </c>
      <c r="J169" s="286">
        <v>120</v>
      </c>
      <c r="K169" s="332"/>
    </row>
    <row r="170" spans="2:11" s="1" customFormat="1" ht="15" customHeight="1">
      <c r="B170" s="309"/>
      <c r="C170" s="286" t="s">
        <v>1972</v>
      </c>
      <c r="D170" s="286"/>
      <c r="E170" s="286"/>
      <c r="F170" s="307" t="s">
        <v>1923</v>
      </c>
      <c r="G170" s="286"/>
      <c r="H170" s="286" t="s">
        <v>1973</v>
      </c>
      <c r="I170" s="286" t="s">
        <v>1925</v>
      </c>
      <c r="J170" s="286" t="s">
        <v>1974</v>
      </c>
      <c r="K170" s="332"/>
    </row>
    <row r="171" spans="2:11" s="1" customFormat="1" ht="15" customHeight="1">
      <c r="B171" s="309"/>
      <c r="C171" s="286" t="s">
        <v>1871</v>
      </c>
      <c r="D171" s="286"/>
      <c r="E171" s="286"/>
      <c r="F171" s="307" t="s">
        <v>1923</v>
      </c>
      <c r="G171" s="286"/>
      <c r="H171" s="286" t="s">
        <v>1990</v>
      </c>
      <c r="I171" s="286" t="s">
        <v>1925</v>
      </c>
      <c r="J171" s="286" t="s">
        <v>1974</v>
      </c>
      <c r="K171" s="332"/>
    </row>
    <row r="172" spans="2:11" s="1" customFormat="1" ht="15" customHeight="1">
      <c r="B172" s="309"/>
      <c r="C172" s="286" t="s">
        <v>1928</v>
      </c>
      <c r="D172" s="286"/>
      <c r="E172" s="286"/>
      <c r="F172" s="307" t="s">
        <v>1929</v>
      </c>
      <c r="G172" s="286"/>
      <c r="H172" s="286" t="s">
        <v>1990</v>
      </c>
      <c r="I172" s="286" t="s">
        <v>1925</v>
      </c>
      <c r="J172" s="286">
        <v>50</v>
      </c>
      <c r="K172" s="332"/>
    </row>
    <row r="173" spans="2:11" s="1" customFormat="1" ht="15" customHeight="1">
      <c r="B173" s="309"/>
      <c r="C173" s="286" t="s">
        <v>1931</v>
      </c>
      <c r="D173" s="286"/>
      <c r="E173" s="286"/>
      <c r="F173" s="307" t="s">
        <v>1923</v>
      </c>
      <c r="G173" s="286"/>
      <c r="H173" s="286" t="s">
        <v>1990</v>
      </c>
      <c r="I173" s="286" t="s">
        <v>1933</v>
      </c>
      <c r="J173" s="286"/>
      <c r="K173" s="332"/>
    </row>
    <row r="174" spans="2:11" s="1" customFormat="1" ht="15" customHeight="1">
      <c r="B174" s="309"/>
      <c r="C174" s="286" t="s">
        <v>1942</v>
      </c>
      <c r="D174" s="286"/>
      <c r="E174" s="286"/>
      <c r="F174" s="307" t="s">
        <v>1929</v>
      </c>
      <c r="G174" s="286"/>
      <c r="H174" s="286" t="s">
        <v>1990</v>
      </c>
      <c r="I174" s="286" t="s">
        <v>1925</v>
      </c>
      <c r="J174" s="286">
        <v>50</v>
      </c>
      <c r="K174" s="332"/>
    </row>
    <row r="175" spans="2:11" s="1" customFormat="1" ht="15" customHeight="1">
      <c r="B175" s="309"/>
      <c r="C175" s="286" t="s">
        <v>1950</v>
      </c>
      <c r="D175" s="286"/>
      <c r="E175" s="286"/>
      <c r="F175" s="307" t="s">
        <v>1929</v>
      </c>
      <c r="G175" s="286"/>
      <c r="H175" s="286" t="s">
        <v>1990</v>
      </c>
      <c r="I175" s="286" t="s">
        <v>1925</v>
      </c>
      <c r="J175" s="286">
        <v>50</v>
      </c>
      <c r="K175" s="332"/>
    </row>
    <row r="176" spans="2:11" s="1" customFormat="1" ht="15" customHeight="1">
      <c r="B176" s="309"/>
      <c r="C176" s="286" t="s">
        <v>1948</v>
      </c>
      <c r="D176" s="286"/>
      <c r="E176" s="286"/>
      <c r="F176" s="307" t="s">
        <v>1929</v>
      </c>
      <c r="G176" s="286"/>
      <c r="H176" s="286" t="s">
        <v>1990</v>
      </c>
      <c r="I176" s="286" t="s">
        <v>1925</v>
      </c>
      <c r="J176" s="286">
        <v>50</v>
      </c>
      <c r="K176" s="332"/>
    </row>
    <row r="177" spans="2:11" s="1" customFormat="1" ht="15" customHeight="1">
      <c r="B177" s="309"/>
      <c r="C177" s="286" t="s">
        <v>179</v>
      </c>
      <c r="D177" s="286"/>
      <c r="E177" s="286"/>
      <c r="F177" s="307" t="s">
        <v>1923</v>
      </c>
      <c r="G177" s="286"/>
      <c r="H177" s="286" t="s">
        <v>1991</v>
      </c>
      <c r="I177" s="286" t="s">
        <v>1992</v>
      </c>
      <c r="J177" s="286"/>
      <c r="K177" s="332"/>
    </row>
    <row r="178" spans="2:11" s="1" customFormat="1" ht="15" customHeight="1">
      <c r="B178" s="309"/>
      <c r="C178" s="286" t="s">
        <v>63</v>
      </c>
      <c r="D178" s="286"/>
      <c r="E178" s="286"/>
      <c r="F178" s="307" t="s">
        <v>1923</v>
      </c>
      <c r="G178" s="286"/>
      <c r="H178" s="286" t="s">
        <v>1993</v>
      </c>
      <c r="I178" s="286" t="s">
        <v>1994</v>
      </c>
      <c r="J178" s="286">
        <v>1</v>
      </c>
      <c r="K178" s="332"/>
    </row>
    <row r="179" spans="2:11" s="1" customFormat="1" ht="15" customHeight="1">
      <c r="B179" s="309"/>
      <c r="C179" s="286" t="s">
        <v>59</v>
      </c>
      <c r="D179" s="286"/>
      <c r="E179" s="286"/>
      <c r="F179" s="307" t="s">
        <v>1923</v>
      </c>
      <c r="G179" s="286"/>
      <c r="H179" s="286" t="s">
        <v>1995</v>
      </c>
      <c r="I179" s="286" t="s">
        <v>1925</v>
      </c>
      <c r="J179" s="286">
        <v>20</v>
      </c>
      <c r="K179" s="332"/>
    </row>
    <row r="180" spans="2:11" s="1" customFormat="1" ht="15" customHeight="1">
      <c r="B180" s="309"/>
      <c r="C180" s="286" t="s">
        <v>60</v>
      </c>
      <c r="D180" s="286"/>
      <c r="E180" s="286"/>
      <c r="F180" s="307" t="s">
        <v>1923</v>
      </c>
      <c r="G180" s="286"/>
      <c r="H180" s="286" t="s">
        <v>1996</v>
      </c>
      <c r="I180" s="286" t="s">
        <v>1925</v>
      </c>
      <c r="J180" s="286">
        <v>255</v>
      </c>
      <c r="K180" s="332"/>
    </row>
    <row r="181" spans="2:11" s="1" customFormat="1" ht="15" customHeight="1">
      <c r="B181" s="309"/>
      <c r="C181" s="286" t="s">
        <v>180</v>
      </c>
      <c r="D181" s="286"/>
      <c r="E181" s="286"/>
      <c r="F181" s="307" t="s">
        <v>1923</v>
      </c>
      <c r="G181" s="286"/>
      <c r="H181" s="286" t="s">
        <v>1887</v>
      </c>
      <c r="I181" s="286" t="s">
        <v>1925</v>
      </c>
      <c r="J181" s="286">
        <v>10</v>
      </c>
      <c r="K181" s="332"/>
    </row>
    <row r="182" spans="2:11" s="1" customFormat="1" ht="15" customHeight="1">
      <c r="B182" s="309"/>
      <c r="C182" s="286" t="s">
        <v>181</v>
      </c>
      <c r="D182" s="286"/>
      <c r="E182" s="286"/>
      <c r="F182" s="307" t="s">
        <v>1923</v>
      </c>
      <c r="G182" s="286"/>
      <c r="H182" s="286" t="s">
        <v>1997</v>
      </c>
      <c r="I182" s="286" t="s">
        <v>1958</v>
      </c>
      <c r="J182" s="286"/>
      <c r="K182" s="332"/>
    </row>
    <row r="183" spans="2:11" s="1" customFormat="1" ht="15" customHeight="1">
      <c r="B183" s="309"/>
      <c r="C183" s="286" t="s">
        <v>1998</v>
      </c>
      <c r="D183" s="286"/>
      <c r="E183" s="286"/>
      <c r="F183" s="307" t="s">
        <v>1923</v>
      </c>
      <c r="G183" s="286"/>
      <c r="H183" s="286" t="s">
        <v>1999</v>
      </c>
      <c r="I183" s="286" t="s">
        <v>1958</v>
      </c>
      <c r="J183" s="286"/>
      <c r="K183" s="332"/>
    </row>
    <row r="184" spans="2:11" s="1" customFormat="1" ht="15" customHeight="1">
      <c r="B184" s="309"/>
      <c r="C184" s="286" t="s">
        <v>1987</v>
      </c>
      <c r="D184" s="286"/>
      <c r="E184" s="286"/>
      <c r="F184" s="307" t="s">
        <v>1923</v>
      </c>
      <c r="G184" s="286"/>
      <c r="H184" s="286" t="s">
        <v>2000</v>
      </c>
      <c r="I184" s="286" t="s">
        <v>1958</v>
      </c>
      <c r="J184" s="286"/>
      <c r="K184" s="332"/>
    </row>
    <row r="185" spans="2:11" s="1" customFormat="1" ht="15" customHeight="1">
      <c r="B185" s="309"/>
      <c r="C185" s="286" t="s">
        <v>183</v>
      </c>
      <c r="D185" s="286"/>
      <c r="E185" s="286"/>
      <c r="F185" s="307" t="s">
        <v>1929</v>
      </c>
      <c r="G185" s="286"/>
      <c r="H185" s="286" t="s">
        <v>2001</v>
      </c>
      <c r="I185" s="286" t="s">
        <v>1925</v>
      </c>
      <c r="J185" s="286">
        <v>50</v>
      </c>
      <c r="K185" s="332"/>
    </row>
    <row r="186" spans="2:11" s="1" customFormat="1" ht="15" customHeight="1">
      <c r="B186" s="309"/>
      <c r="C186" s="286" t="s">
        <v>2002</v>
      </c>
      <c r="D186" s="286"/>
      <c r="E186" s="286"/>
      <c r="F186" s="307" t="s">
        <v>1929</v>
      </c>
      <c r="G186" s="286"/>
      <c r="H186" s="286" t="s">
        <v>2003</v>
      </c>
      <c r="I186" s="286" t="s">
        <v>2004</v>
      </c>
      <c r="J186" s="286"/>
      <c r="K186" s="332"/>
    </row>
    <row r="187" spans="2:11" s="1" customFormat="1" ht="15" customHeight="1">
      <c r="B187" s="309"/>
      <c r="C187" s="286" t="s">
        <v>2005</v>
      </c>
      <c r="D187" s="286"/>
      <c r="E187" s="286"/>
      <c r="F187" s="307" t="s">
        <v>1929</v>
      </c>
      <c r="G187" s="286"/>
      <c r="H187" s="286" t="s">
        <v>2006</v>
      </c>
      <c r="I187" s="286" t="s">
        <v>2004</v>
      </c>
      <c r="J187" s="286"/>
      <c r="K187" s="332"/>
    </row>
    <row r="188" spans="2:11" s="1" customFormat="1" ht="15" customHeight="1">
      <c r="B188" s="309"/>
      <c r="C188" s="286" t="s">
        <v>2007</v>
      </c>
      <c r="D188" s="286"/>
      <c r="E188" s="286"/>
      <c r="F188" s="307" t="s">
        <v>1929</v>
      </c>
      <c r="G188" s="286"/>
      <c r="H188" s="286" t="s">
        <v>2008</v>
      </c>
      <c r="I188" s="286" t="s">
        <v>2004</v>
      </c>
      <c r="J188" s="286"/>
      <c r="K188" s="332"/>
    </row>
    <row r="189" spans="2:11" s="1" customFormat="1" ht="15" customHeight="1">
      <c r="B189" s="309"/>
      <c r="C189" s="345" t="s">
        <v>2009</v>
      </c>
      <c r="D189" s="286"/>
      <c r="E189" s="286"/>
      <c r="F189" s="307" t="s">
        <v>1929</v>
      </c>
      <c r="G189" s="286"/>
      <c r="H189" s="286" t="s">
        <v>2010</v>
      </c>
      <c r="I189" s="286" t="s">
        <v>2011</v>
      </c>
      <c r="J189" s="346" t="s">
        <v>2012</v>
      </c>
      <c r="K189" s="332"/>
    </row>
    <row r="190" spans="2:11" s="1" customFormat="1" ht="15" customHeight="1">
      <c r="B190" s="309"/>
      <c r="C190" s="345" t="s">
        <v>48</v>
      </c>
      <c r="D190" s="286"/>
      <c r="E190" s="286"/>
      <c r="F190" s="307" t="s">
        <v>1923</v>
      </c>
      <c r="G190" s="286"/>
      <c r="H190" s="283" t="s">
        <v>2013</v>
      </c>
      <c r="I190" s="286" t="s">
        <v>2014</v>
      </c>
      <c r="J190" s="286"/>
      <c r="K190" s="332"/>
    </row>
    <row r="191" spans="2:11" s="1" customFormat="1" ht="15" customHeight="1">
      <c r="B191" s="309"/>
      <c r="C191" s="345" t="s">
        <v>2015</v>
      </c>
      <c r="D191" s="286"/>
      <c r="E191" s="286"/>
      <c r="F191" s="307" t="s">
        <v>1923</v>
      </c>
      <c r="G191" s="286"/>
      <c r="H191" s="286" t="s">
        <v>2016</v>
      </c>
      <c r="I191" s="286" t="s">
        <v>1958</v>
      </c>
      <c r="J191" s="286"/>
      <c r="K191" s="332"/>
    </row>
    <row r="192" spans="2:11" s="1" customFormat="1" ht="15" customHeight="1">
      <c r="B192" s="309"/>
      <c r="C192" s="345" t="s">
        <v>2017</v>
      </c>
      <c r="D192" s="286"/>
      <c r="E192" s="286"/>
      <c r="F192" s="307" t="s">
        <v>1923</v>
      </c>
      <c r="G192" s="286"/>
      <c r="H192" s="286" t="s">
        <v>2018</v>
      </c>
      <c r="I192" s="286" t="s">
        <v>1958</v>
      </c>
      <c r="J192" s="286"/>
      <c r="K192" s="332"/>
    </row>
    <row r="193" spans="2:11" s="1" customFormat="1" ht="15" customHeight="1">
      <c r="B193" s="309"/>
      <c r="C193" s="345" t="s">
        <v>2019</v>
      </c>
      <c r="D193" s="286"/>
      <c r="E193" s="286"/>
      <c r="F193" s="307" t="s">
        <v>1929</v>
      </c>
      <c r="G193" s="286"/>
      <c r="H193" s="286" t="s">
        <v>2020</v>
      </c>
      <c r="I193" s="286" t="s">
        <v>1958</v>
      </c>
      <c r="J193" s="286"/>
      <c r="K193" s="332"/>
    </row>
    <row r="194" spans="2:11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pans="2:11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pans="2:11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pans="2:11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pans="2:11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pans="2:11" s="1" customFormat="1" ht="21">
      <c r="B199" s="278"/>
      <c r="C199" s="407" t="s">
        <v>2021</v>
      </c>
      <c r="D199" s="407"/>
      <c r="E199" s="407"/>
      <c r="F199" s="407"/>
      <c r="G199" s="407"/>
      <c r="H199" s="407"/>
      <c r="I199" s="407"/>
      <c r="J199" s="407"/>
      <c r="K199" s="279"/>
    </row>
    <row r="200" spans="2:11" s="1" customFormat="1" ht="25.5" customHeight="1">
      <c r="B200" s="278"/>
      <c r="C200" s="348" t="s">
        <v>2022</v>
      </c>
      <c r="D200" s="348"/>
      <c r="E200" s="348"/>
      <c r="F200" s="348" t="s">
        <v>2023</v>
      </c>
      <c r="G200" s="349"/>
      <c r="H200" s="408" t="s">
        <v>2024</v>
      </c>
      <c r="I200" s="408"/>
      <c r="J200" s="408"/>
      <c r="K200" s="279"/>
    </row>
    <row r="201" spans="2:1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pans="2:11" s="1" customFormat="1" ht="15" customHeight="1">
      <c r="B202" s="309"/>
      <c r="C202" s="286" t="s">
        <v>2014</v>
      </c>
      <c r="D202" s="286"/>
      <c r="E202" s="286"/>
      <c r="F202" s="307" t="s">
        <v>49</v>
      </c>
      <c r="G202" s="286"/>
      <c r="H202" s="409" t="s">
        <v>2025</v>
      </c>
      <c r="I202" s="409"/>
      <c r="J202" s="409"/>
      <c r="K202" s="332"/>
    </row>
    <row r="203" spans="2:11" s="1" customFormat="1" ht="15" customHeight="1">
      <c r="B203" s="309"/>
      <c r="C203" s="286"/>
      <c r="D203" s="286"/>
      <c r="E203" s="286"/>
      <c r="F203" s="307" t="s">
        <v>50</v>
      </c>
      <c r="G203" s="286"/>
      <c r="H203" s="409" t="s">
        <v>2026</v>
      </c>
      <c r="I203" s="409"/>
      <c r="J203" s="409"/>
      <c r="K203" s="332"/>
    </row>
    <row r="204" spans="2:11" s="1" customFormat="1" ht="15" customHeight="1">
      <c r="B204" s="309"/>
      <c r="C204" s="286"/>
      <c r="D204" s="286"/>
      <c r="E204" s="286"/>
      <c r="F204" s="307" t="s">
        <v>53</v>
      </c>
      <c r="G204" s="286"/>
      <c r="H204" s="409" t="s">
        <v>2027</v>
      </c>
      <c r="I204" s="409"/>
      <c r="J204" s="409"/>
      <c r="K204" s="332"/>
    </row>
    <row r="205" spans="2:11" s="1" customFormat="1" ht="15" customHeight="1">
      <c r="B205" s="309"/>
      <c r="C205" s="286"/>
      <c r="D205" s="286"/>
      <c r="E205" s="286"/>
      <c r="F205" s="307" t="s">
        <v>51</v>
      </c>
      <c r="G205" s="286"/>
      <c r="H205" s="409" t="s">
        <v>2028</v>
      </c>
      <c r="I205" s="409"/>
      <c r="J205" s="409"/>
      <c r="K205" s="332"/>
    </row>
    <row r="206" spans="2:11" s="1" customFormat="1" ht="15" customHeight="1">
      <c r="B206" s="309"/>
      <c r="C206" s="286"/>
      <c r="D206" s="286"/>
      <c r="E206" s="286"/>
      <c r="F206" s="307" t="s">
        <v>52</v>
      </c>
      <c r="G206" s="286"/>
      <c r="H206" s="409" t="s">
        <v>2029</v>
      </c>
      <c r="I206" s="409"/>
      <c r="J206" s="409"/>
      <c r="K206" s="332"/>
    </row>
    <row r="207" spans="2:11" s="1" customFormat="1" ht="15" customHeight="1">
      <c r="B207" s="309"/>
      <c r="C207" s="286"/>
      <c r="D207" s="286"/>
      <c r="E207" s="286"/>
      <c r="F207" s="307"/>
      <c r="G207" s="286"/>
      <c r="H207" s="286"/>
      <c r="I207" s="286"/>
      <c r="J207" s="286"/>
      <c r="K207" s="332"/>
    </row>
    <row r="208" spans="2:11" s="1" customFormat="1" ht="15" customHeight="1">
      <c r="B208" s="309"/>
      <c r="C208" s="286" t="s">
        <v>1970</v>
      </c>
      <c r="D208" s="286"/>
      <c r="E208" s="286"/>
      <c r="F208" s="307" t="s">
        <v>85</v>
      </c>
      <c r="G208" s="286"/>
      <c r="H208" s="409" t="s">
        <v>2030</v>
      </c>
      <c r="I208" s="409"/>
      <c r="J208" s="409"/>
      <c r="K208" s="332"/>
    </row>
    <row r="209" spans="2:11" s="1" customFormat="1" ht="15" customHeight="1">
      <c r="B209" s="309"/>
      <c r="C209" s="286"/>
      <c r="D209" s="286"/>
      <c r="E209" s="286"/>
      <c r="F209" s="307" t="s">
        <v>1865</v>
      </c>
      <c r="G209" s="286"/>
      <c r="H209" s="409" t="s">
        <v>1866</v>
      </c>
      <c r="I209" s="409"/>
      <c r="J209" s="409"/>
      <c r="K209" s="332"/>
    </row>
    <row r="210" spans="2:11" s="1" customFormat="1" ht="15" customHeight="1">
      <c r="B210" s="309"/>
      <c r="C210" s="286"/>
      <c r="D210" s="286"/>
      <c r="E210" s="286"/>
      <c r="F210" s="307" t="s">
        <v>1863</v>
      </c>
      <c r="G210" s="286"/>
      <c r="H210" s="409" t="s">
        <v>2031</v>
      </c>
      <c r="I210" s="409"/>
      <c r="J210" s="409"/>
      <c r="K210" s="332"/>
    </row>
    <row r="211" spans="2:11" s="1" customFormat="1" ht="15" customHeight="1">
      <c r="B211" s="350"/>
      <c r="C211" s="286"/>
      <c r="D211" s="286"/>
      <c r="E211" s="286"/>
      <c r="F211" s="307" t="s">
        <v>1867</v>
      </c>
      <c r="G211" s="345"/>
      <c r="H211" s="410" t="s">
        <v>1868</v>
      </c>
      <c r="I211" s="410"/>
      <c r="J211" s="410"/>
      <c r="K211" s="351"/>
    </row>
    <row r="212" spans="2:11" s="1" customFormat="1" ht="15" customHeight="1">
      <c r="B212" s="350"/>
      <c r="C212" s="286"/>
      <c r="D212" s="286"/>
      <c r="E212" s="286"/>
      <c r="F212" s="307" t="s">
        <v>1869</v>
      </c>
      <c r="G212" s="345"/>
      <c r="H212" s="410" t="s">
        <v>2032</v>
      </c>
      <c r="I212" s="410"/>
      <c r="J212" s="410"/>
      <c r="K212" s="351"/>
    </row>
    <row r="213" spans="2:11" s="1" customFormat="1" ht="15" customHeight="1">
      <c r="B213" s="350"/>
      <c r="C213" s="286"/>
      <c r="D213" s="286"/>
      <c r="E213" s="286"/>
      <c r="F213" s="307"/>
      <c r="G213" s="345"/>
      <c r="H213" s="336"/>
      <c r="I213" s="336"/>
      <c r="J213" s="336"/>
      <c r="K213" s="351"/>
    </row>
    <row r="214" spans="2:11" s="1" customFormat="1" ht="15" customHeight="1">
      <c r="B214" s="350"/>
      <c r="C214" s="286" t="s">
        <v>1994</v>
      </c>
      <c r="D214" s="286"/>
      <c r="E214" s="286"/>
      <c r="F214" s="307">
        <v>1</v>
      </c>
      <c r="G214" s="345"/>
      <c r="H214" s="410" t="s">
        <v>2033</v>
      </c>
      <c r="I214" s="410"/>
      <c r="J214" s="410"/>
      <c r="K214" s="351"/>
    </row>
    <row r="215" spans="2:11" s="1" customFormat="1" ht="15" customHeight="1">
      <c r="B215" s="350"/>
      <c r="C215" s="286"/>
      <c r="D215" s="286"/>
      <c r="E215" s="286"/>
      <c r="F215" s="307">
        <v>2</v>
      </c>
      <c r="G215" s="345"/>
      <c r="H215" s="410" t="s">
        <v>2034</v>
      </c>
      <c r="I215" s="410"/>
      <c r="J215" s="410"/>
      <c r="K215" s="351"/>
    </row>
    <row r="216" spans="2:11" s="1" customFormat="1" ht="15" customHeight="1">
      <c r="B216" s="350"/>
      <c r="C216" s="286"/>
      <c r="D216" s="286"/>
      <c r="E216" s="286"/>
      <c r="F216" s="307">
        <v>3</v>
      </c>
      <c r="G216" s="345"/>
      <c r="H216" s="410" t="s">
        <v>2035</v>
      </c>
      <c r="I216" s="410"/>
      <c r="J216" s="410"/>
      <c r="K216" s="351"/>
    </row>
    <row r="217" spans="2:11" s="1" customFormat="1" ht="15" customHeight="1">
      <c r="B217" s="350"/>
      <c r="C217" s="286"/>
      <c r="D217" s="286"/>
      <c r="E217" s="286"/>
      <c r="F217" s="307">
        <v>4</v>
      </c>
      <c r="G217" s="345"/>
      <c r="H217" s="410" t="s">
        <v>2036</v>
      </c>
      <c r="I217" s="410"/>
      <c r="J217" s="410"/>
      <c r="K217" s="351"/>
    </row>
    <row r="218" spans="2:11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Rekapitulace stavby</vt:lpstr>
      <vt:lpstr>D.1.1. - Architektonicko ...</vt:lpstr>
      <vt:lpstr>D.1.4.5 - Vnější ochrana ...</vt:lpstr>
      <vt:lpstr>D.1.4.5 Rekapitulace</vt:lpstr>
      <vt:lpstr>D.1.4.5 Rozpočet</vt:lpstr>
      <vt:lpstr>D.1.4.5 Parametry</vt:lpstr>
      <vt:lpstr>VRN - Vedlejší rozpočtové...</vt:lpstr>
      <vt:lpstr>Seznam figur</vt:lpstr>
      <vt:lpstr>Pokyny pro vyplnění</vt:lpstr>
      <vt:lpstr>'D.1.1. - Architektonicko ...'!Názvy_tisku</vt:lpstr>
      <vt:lpstr>'D.1.4.5 - Vnější ochrana ...'!Názvy_tisku</vt:lpstr>
      <vt:lpstr>'Rekapitulace stavby'!Názvy_tisku</vt:lpstr>
      <vt:lpstr>'Seznam figur'!Názvy_tisku</vt:lpstr>
      <vt:lpstr>'VRN - Vedlejší rozpočtové...'!Názvy_tisku</vt:lpstr>
      <vt:lpstr>'D.1.1. - Architektonicko ...'!Oblast_tisku</vt:lpstr>
      <vt:lpstr>'D.1.4.5 - Vnější ochrana ...'!Oblast_tisku</vt:lpstr>
      <vt:lpstr>'Pokyny pro vyplnění'!Oblast_tisku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DESKTOP-JGLBK2V\katcha</dc:creator>
  <cp:lastModifiedBy>HP</cp:lastModifiedBy>
  <dcterms:created xsi:type="dcterms:W3CDTF">2023-02-09T10:57:14Z</dcterms:created>
  <dcterms:modified xsi:type="dcterms:W3CDTF">2023-02-09T11:02:27Z</dcterms:modified>
</cp:coreProperties>
</file>